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ley-my.sharepoint.com/personal/hseymour_wiley_com/Documents/Desktop/"/>
    </mc:Choice>
  </mc:AlternateContent>
  <xr:revisionPtr revIDLastSave="0" documentId="8_{106D3C02-CF5B-4E62-926E-C08F7010D7AB}" xr6:coauthVersionLast="47" xr6:coauthVersionMax="47" xr10:uidLastSave="{00000000-0000-0000-0000-000000000000}"/>
  <bookViews>
    <workbookView xWindow="-28920" yWindow="4515" windowWidth="29040" windowHeight="15720" xr2:uid="{2D007524-BB0C-4511-89F1-A23BB7D51F75}"/>
  </bookViews>
  <sheets>
    <sheet name="Journal" sheetId="3" r:id="rId1"/>
  </sheets>
  <definedNames>
    <definedName name="_xlnm._FilterDatabase" localSheetId="0" hidden="1">Journal!$A$1:$X$2021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98" i="3" l="1"/>
  <c r="M2021" i="3"/>
  <c r="M2020" i="3"/>
  <c r="M2019" i="3"/>
  <c r="M2018" i="3"/>
  <c r="M2017" i="3"/>
  <c r="M2016" i="3"/>
  <c r="M2015" i="3"/>
  <c r="M2014" i="3"/>
  <c r="M2013" i="3"/>
  <c r="M2012" i="3"/>
  <c r="M2008" i="3"/>
  <c r="M2005" i="3"/>
  <c r="M2004" i="3"/>
  <c r="M1997" i="3"/>
  <c r="M1996" i="3"/>
  <c r="M1995" i="3"/>
  <c r="M1993" i="3"/>
  <c r="M1992" i="3"/>
  <c r="M1991" i="3"/>
  <c r="M1990" i="3"/>
  <c r="M1989" i="3"/>
  <c r="M1988" i="3"/>
  <c r="M1987" i="3"/>
  <c r="M1986" i="3"/>
  <c r="M1985" i="3"/>
  <c r="M1982" i="3"/>
  <c r="M1981" i="3"/>
  <c r="M1980" i="3"/>
  <c r="M1977" i="3"/>
  <c r="M1975" i="3"/>
  <c r="M1971" i="3"/>
  <c r="M1970" i="3"/>
  <c r="M1969" i="3"/>
  <c r="O1967" i="3"/>
  <c r="M1966" i="3"/>
  <c r="M1965" i="3"/>
  <c r="M1964" i="3"/>
  <c r="M1956" i="3"/>
  <c r="M1955" i="3"/>
  <c r="M1953" i="3"/>
  <c r="M1950" i="3"/>
  <c r="M1949" i="3"/>
  <c r="M1947" i="3"/>
  <c r="M1946" i="3"/>
  <c r="M1944" i="3"/>
  <c r="M1943" i="3"/>
  <c r="M1942" i="3"/>
  <c r="M1941" i="3"/>
  <c r="M1940" i="3"/>
  <c r="M1938" i="3"/>
  <c r="O1936" i="3"/>
  <c r="M1935" i="3"/>
  <c r="M1934" i="3"/>
  <c r="M1923" i="3"/>
  <c r="M1922" i="3"/>
  <c r="M1920" i="3"/>
  <c r="S1919" i="3"/>
  <c r="O1919" i="3"/>
  <c r="M1919" i="3"/>
  <c r="M1918" i="3"/>
  <c r="M1917" i="3"/>
  <c r="M1914" i="3"/>
  <c r="M1913" i="3"/>
  <c r="M1912" i="3"/>
  <c r="M1911" i="3"/>
  <c r="M1910" i="3"/>
  <c r="M1909" i="3"/>
  <c r="M1908" i="3"/>
  <c r="M1906" i="3"/>
  <c r="M1904" i="3"/>
  <c r="M1903" i="3"/>
  <c r="M1902" i="3"/>
  <c r="M1901" i="3"/>
  <c r="M1899" i="3"/>
  <c r="M1897" i="3"/>
  <c r="M1896" i="3"/>
  <c r="M1894" i="3"/>
  <c r="M1892" i="3"/>
  <c r="M1890" i="3"/>
  <c r="M1889" i="3"/>
  <c r="M1888" i="3"/>
  <c r="M1885" i="3"/>
  <c r="M1883" i="3"/>
  <c r="M1881" i="3"/>
  <c r="M1880" i="3"/>
  <c r="M1879" i="3"/>
  <c r="M1878" i="3"/>
  <c r="M1877" i="3"/>
  <c r="M1874" i="3"/>
  <c r="O1872" i="3"/>
  <c r="M1872" i="3"/>
  <c r="M1871" i="3"/>
  <c r="M1869" i="3"/>
  <c r="M1868" i="3"/>
  <c r="M1866" i="3"/>
  <c r="M1864" i="3"/>
  <c r="M1863" i="3"/>
  <c r="M1862" i="3"/>
  <c r="M1861" i="3"/>
  <c r="M1860" i="3"/>
  <c r="M1859" i="3"/>
  <c r="M1858" i="3"/>
  <c r="M1857" i="3"/>
  <c r="M1856" i="3"/>
  <c r="M1854" i="3"/>
  <c r="M1853" i="3"/>
  <c r="M1845" i="3"/>
  <c r="M1843" i="3"/>
  <c r="M1842" i="3"/>
  <c r="M1841" i="3"/>
  <c r="M1836" i="3"/>
  <c r="M1835" i="3"/>
  <c r="M1831" i="3"/>
  <c r="M1829" i="3"/>
  <c r="M1826" i="3"/>
  <c r="M1825" i="3"/>
  <c r="M1824" i="3"/>
  <c r="M1823" i="3"/>
  <c r="M1822" i="3"/>
  <c r="M1821" i="3"/>
  <c r="M1820" i="3"/>
  <c r="M1819" i="3"/>
  <c r="M1818" i="3"/>
  <c r="M1817" i="3"/>
  <c r="M1816" i="3"/>
  <c r="M1814" i="3"/>
  <c r="M1812" i="3"/>
  <c r="O1809" i="3"/>
  <c r="M1809" i="3"/>
  <c r="M1808" i="3"/>
  <c r="M1807" i="3"/>
  <c r="M1806" i="3"/>
  <c r="M1805" i="3"/>
  <c r="M1804" i="3"/>
  <c r="M1803" i="3"/>
  <c r="M1801" i="3"/>
  <c r="M1800" i="3"/>
  <c r="M1799" i="3"/>
  <c r="M1798" i="3"/>
  <c r="O1796" i="3"/>
  <c r="M1795" i="3"/>
  <c r="M1794" i="3"/>
  <c r="M1793" i="3"/>
  <c r="O1790" i="3"/>
  <c r="M1789" i="3"/>
  <c r="M1788" i="3"/>
  <c r="O1787" i="3"/>
  <c r="M1785" i="3"/>
  <c r="M1784" i="3"/>
  <c r="M1783" i="3"/>
  <c r="M1780" i="3"/>
  <c r="M1779" i="3"/>
  <c r="M1778" i="3"/>
  <c r="M1777" i="3"/>
  <c r="M1776" i="3"/>
  <c r="M1775" i="3"/>
  <c r="M1774" i="3"/>
  <c r="S1772" i="3"/>
  <c r="O1772" i="3"/>
  <c r="M1772" i="3"/>
  <c r="M1771" i="3"/>
  <c r="M1770" i="3"/>
  <c r="M1765" i="3"/>
  <c r="M1762" i="3"/>
  <c r="M1760" i="3"/>
  <c r="M1759" i="3"/>
  <c r="M1758" i="3"/>
  <c r="M1757" i="3"/>
  <c r="M1756" i="3"/>
  <c r="M1755" i="3"/>
  <c r="M1754" i="3"/>
  <c r="M1753" i="3"/>
  <c r="M1752" i="3"/>
  <c r="M1751" i="3"/>
  <c r="M1749" i="3"/>
  <c r="M1746" i="3"/>
  <c r="M1745" i="3"/>
  <c r="M1744" i="3"/>
  <c r="M1742" i="3"/>
  <c r="M1741" i="3"/>
  <c r="M1739" i="3"/>
  <c r="M1738" i="3"/>
  <c r="M1737" i="3"/>
  <c r="N1736" i="3"/>
  <c r="N1734" i="3"/>
  <c r="M1734" i="3"/>
  <c r="M1728" i="3"/>
  <c r="M1727" i="3"/>
  <c r="M1726" i="3"/>
  <c r="M1724" i="3"/>
  <c r="M1721" i="3"/>
  <c r="M1719" i="3"/>
  <c r="M1717" i="3"/>
  <c r="M1715" i="3"/>
  <c r="M1714" i="3"/>
  <c r="M1713" i="3"/>
  <c r="M1712" i="3"/>
  <c r="M1711" i="3"/>
  <c r="M1710" i="3"/>
  <c r="M1708" i="3"/>
  <c r="M1707" i="3"/>
  <c r="M1706" i="3"/>
  <c r="M1705" i="3"/>
  <c r="M1702" i="3"/>
  <c r="M1700" i="3"/>
  <c r="M1699" i="3"/>
  <c r="M1698" i="3"/>
  <c r="M1695" i="3"/>
  <c r="O1694" i="3"/>
  <c r="M1693" i="3"/>
  <c r="M1692" i="3"/>
  <c r="M1691" i="3"/>
  <c r="M1690" i="3"/>
  <c r="M1689" i="3"/>
  <c r="M1687" i="3"/>
  <c r="M1686" i="3"/>
  <c r="M1684" i="3"/>
  <c r="M1683" i="3"/>
  <c r="M1682" i="3"/>
  <c r="M1681" i="3"/>
  <c r="M1680" i="3"/>
  <c r="M1679" i="3"/>
  <c r="M1678" i="3"/>
  <c r="M1677" i="3"/>
  <c r="M1676" i="3"/>
  <c r="M1675" i="3"/>
  <c r="M1674" i="3"/>
  <c r="M1673" i="3"/>
  <c r="M1672" i="3"/>
  <c r="M1671" i="3"/>
  <c r="M1669" i="3"/>
  <c r="O1668" i="3"/>
  <c r="M1667" i="3"/>
  <c r="M1666" i="3"/>
  <c r="M1665" i="3"/>
  <c r="M1664" i="3"/>
  <c r="M1661" i="3"/>
  <c r="M1660" i="3"/>
  <c r="M1659" i="3"/>
  <c r="M1658" i="3"/>
  <c r="M1657" i="3"/>
  <c r="M1654" i="3"/>
  <c r="M1653" i="3"/>
  <c r="M1652" i="3"/>
  <c r="M1651" i="3"/>
  <c r="M1647" i="3"/>
  <c r="M1646" i="3"/>
  <c r="M1645" i="3"/>
  <c r="M1644" i="3"/>
  <c r="M1643" i="3"/>
  <c r="M1642" i="3"/>
  <c r="M1641" i="3"/>
  <c r="M1640" i="3"/>
  <c r="M1638" i="3"/>
  <c r="M1637" i="3"/>
  <c r="S1636" i="3"/>
  <c r="O1636" i="3"/>
  <c r="M1636" i="3"/>
  <c r="M1635" i="3"/>
  <c r="M1633" i="3"/>
  <c r="M1632" i="3"/>
  <c r="M1630" i="3"/>
  <c r="M1629" i="3"/>
  <c r="M1628" i="3"/>
  <c r="M1627" i="3"/>
  <c r="M1626" i="3"/>
  <c r="M1624" i="3"/>
  <c r="M1623" i="3"/>
  <c r="M1620" i="3"/>
  <c r="M1619" i="3"/>
  <c r="M1617" i="3"/>
  <c r="M1616" i="3"/>
  <c r="M1614" i="3"/>
  <c r="M1611" i="3"/>
  <c r="M1608" i="3"/>
  <c r="M1607" i="3"/>
  <c r="M1604" i="3"/>
  <c r="O1603" i="3"/>
  <c r="M1602" i="3"/>
  <c r="M1601" i="3"/>
  <c r="M1599" i="3"/>
  <c r="M1598" i="3"/>
  <c r="M1595" i="3"/>
  <c r="O1594" i="3"/>
  <c r="M1593" i="3"/>
  <c r="M1592" i="3"/>
  <c r="M1590" i="3"/>
  <c r="M1588" i="3"/>
  <c r="M1587" i="3"/>
  <c r="M1586" i="3"/>
  <c r="M1585" i="3"/>
  <c r="M1582" i="3"/>
  <c r="M1581" i="3"/>
  <c r="M1580" i="3"/>
  <c r="M1578" i="3"/>
  <c r="M1566" i="3"/>
  <c r="M1563" i="3"/>
  <c r="M1562" i="3"/>
  <c r="M1560" i="3"/>
  <c r="M1559" i="3"/>
  <c r="M1557" i="3"/>
  <c r="M1556" i="3"/>
  <c r="M1555" i="3"/>
  <c r="M1553" i="3"/>
  <c r="M1552" i="3"/>
  <c r="M1549" i="3"/>
  <c r="M1548" i="3"/>
  <c r="M1546" i="3"/>
  <c r="M1540" i="3"/>
  <c r="M1539" i="3"/>
  <c r="M1538" i="3"/>
  <c r="M1536" i="3"/>
  <c r="M1535" i="3"/>
  <c r="M1534" i="3"/>
  <c r="M1533" i="3"/>
  <c r="M1532" i="3"/>
  <c r="M1530" i="3"/>
  <c r="M1529" i="3"/>
  <c r="M1528" i="3"/>
  <c r="M1527" i="3"/>
  <c r="M1526" i="3"/>
  <c r="M1525" i="3"/>
  <c r="O1524" i="3"/>
  <c r="M1523" i="3"/>
  <c r="M1522" i="3"/>
  <c r="M1521" i="3"/>
  <c r="M1520" i="3"/>
  <c r="M1517" i="3"/>
  <c r="M1513" i="3"/>
  <c r="M1512" i="3"/>
  <c r="M1511" i="3"/>
  <c r="M1510" i="3"/>
  <c r="M1509" i="3"/>
  <c r="M1507" i="3"/>
  <c r="M1506" i="3"/>
  <c r="O1504" i="3"/>
  <c r="O1502" i="3"/>
  <c r="M1484" i="3"/>
  <c r="O1421" i="3"/>
  <c r="O1415" i="3"/>
  <c r="O1414" i="3"/>
  <c r="M1365" i="3"/>
  <c r="O1361" i="3"/>
  <c r="O1293" i="3"/>
  <c r="O1259" i="3"/>
  <c r="S1222" i="3"/>
  <c r="O1222" i="3"/>
  <c r="M1222" i="3"/>
  <c r="S1221" i="3"/>
  <c r="O1221" i="3"/>
  <c r="M1221" i="3"/>
  <c r="S1220" i="3"/>
  <c r="O1220" i="3"/>
  <c r="M1220" i="3"/>
  <c r="S1219" i="3"/>
  <c r="O1219" i="3"/>
  <c r="M1219" i="3"/>
  <c r="S1217" i="3"/>
  <c r="O1217" i="3"/>
  <c r="M1217" i="3"/>
  <c r="S1216" i="3"/>
  <c r="O1216" i="3"/>
  <c r="M1216" i="3"/>
  <c r="S1215" i="3"/>
  <c r="O1215" i="3"/>
  <c r="M1215" i="3"/>
  <c r="O1211" i="3"/>
  <c r="O1167" i="3"/>
  <c r="M1138" i="3"/>
  <c r="O1125" i="3"/>
  <c r="S1082" i="3"/>
  <c r="O1082" i="3"/>
  <c r="O926" i="3"/>
  <c r="O917" i="3"/>
  <c r="O817" i="3"/>
  <c r="O796" i="3"/>
  <c r="O794" i="3"/>
  <c r="S792" i="3"/>
  <c r="O792" i="3"/>
  <c r="M792" i="3"/>
  <c r="O784" i="3"/>
  <c r="S778" i="3"/>
  <c r="O778" i="3"/>
  <c r="M775" i="3"/>
  <c r="O740" i="3"/>
  <c r="O735" i="3"/>
  <c r="O704" i="3"/>
  <c r="O665" i="3"/>
  <c r="O644" i="3"/>
  <c r="M630" i="3"/>
  <c r="M624" i="3"/>
  <c r="O621" i="3"/>
  <c r="M620" i="3"/>
  <c r="O593" i="3"/>
  <c r="O588" i="3"/>
  <c r="M440" i="3"/>
  <c r="M439" i="3"/>
  <c r="M438" i="3"/>
  <c r="M436" i="3"/>
  <c r="O342" i="3"/>
  <c r="O319" i="3"/>
  <c r="O285" i="3"/>
  <c r="O282" i="3"/>
  <c r="O281" i="3"/>
  <c r="O264" i="3"/>
  <c r="O255" i="3"/>
  <c r="M207" i="3"/>
  <c r="M206" i="3"/>
  <c r="M205" i="3"/>
  <c r="M202" i="3"/>
  <c r="M201" i="3"/>
  <c r="M200" i="3"/>
  <c r="M199" i="3"/>
  <c r="M198" i="3"/>
  <c r="M197" i="3"/>
  <c r="M196" i="3"/>
  <c r="M195" i="3"/>
  <c r="M194" i="3"/>
  <c r="M193" i="3"/>
  <c r="M192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4" i="3"/>
  <c r="M173" i="3"/>
  <c r="M172" i="3"/>
  <c r="M171" i="3"/>
  <c r="M170" i="3"/>
  <c r="M167" i="3"/>
  <c r="M162" i="3"/>
  <c r="M160" i="3"/>
  <c r="M159" i="3"/>
  <c r="M158" i="3"/>
  <c r="M157" i="3"/>
  <c r="M156" i="3"/>
  <c r="M154" i="3"/>
  <c r="M153" i="3"/>
  <c r="M152" i="3"/>
  <c r="M150" i="3"/>
  <c r="M149" i="3"/>
  <c r="M148" i="3"/>
  <c r="M147" i="3"/>
  <c r="S91" i="3"/>
  <c r="M5" i="3"/>
  <c r="M4" i="3"/>
  <c r="M2" i="3"/>
</calcChain>
</file>

<file path=xl/sharedStrings.xml><?xml version="1.0" encoding="utf-8"?>
<sst xmlns="http://schemas.openxmlformats.org/spreadsheetml/2006/main" count="41979" uniqueCount="10299">
  <si>
    <t>Journal Code</t>
  </si>
  <si>
    <t>Alt Code 1</t>
  </si>
  <si>
    <t>Alt Code 2</t>
  </si>
  <si>
    <t>Print ISSN</t>
  </si>
  <si>
    <t>Online ISSN</t>
  </si>
  <si>
    <t>DOI</t>
  </si>
  <si>
    <t>ISSN</t>
  </si>
  <si>
    <t>Journal</t>
  </si>
  <si>
    <t>Gold Policy</t>
  </si>
  <si>
    <t>Gold Policy Link</t>
  </si>
  <si>
    <t>CC License</t>
  </si>
  <si>
    <t>APC</t>
  </si>
  <si>
    <t>APC Link</t>
  </si>
  <si>
    <t>SA Policy</t>
  </si>
  <si>
    <t>SA Policy Link</t>
  </si>
  <si>
    <t>Submitted Version SA</t>
  </si>
  <si>
    <t>Accepted Version SA</t>
  </si>
  <si>
    <t>Data Sharing Policy Chosen (mandates, expects, encourages)</t>
  </si>
  <si>
    <t>DS Policy Link</t>
  </si>
  <si>
    <t>Accepts Wiley Preprint policy?</t>
  </si>
  <si>
    <t xml:space="preserve">Preprint Policy Link </t>
  </si>
  <si>
    <t>ORCID Policy</t>
  </si>
  <si>
    <t>ORCID Policy Link</t>
  </si>
  <si>
    <t>Review Model</t>
  </si>
  <si>
    <t>ABAC</t>
  </si>
  <si>
    <t xml:space="preserve"> </t>
  </si>
  <si>
    <t>0001-3072</t>
  </si>
  <si>
    <t>1467-6281</t>
  </si>
  <si>
    <t>Abacus</t>
  </si>
  <si>
    <t xml:space="preserve">Hybrid Open Access </t>
  </si>
  <si>
    <t>https://onlinelibrary.wiley.com/page/journal/14676281/homepage/FundedAccess.html</t>
  </si>
  <si>
    <t>Choice of CC BY, CC BY-NC, or CC BY-NC-ND</t>
  </si>
  <si>
    <t>$3,400</t>
  </si>
  <si>
    <t>Standard Policy</t>
  </si>
  <si>
    <t>https://authorservices.wiley.com/author-resources/Journal-Authors/licensing/self-archiving.html</t>
  </si>
  <si>
    <t>On submission</t>
  </si>
  <si>
    <t>24mo embargo</t>
  </si>
  <si>
    <t>Expects</t>
  </si>
  <si>
    <t>http://www.wileyauthors.com/datasharing</t>
  </si>
  <si>
    <t>Accepts Preprints</t>
  </si>
  <si>
    <t>https://authorservices.wiley.com/author-resources/Journal-Authors/licensing-open-access/open-access/preprints-policy.html</t>
  </si>
  <si>
    <t>Required</t>
  </si>
  <si>
    <t>https://authorservices.wiley.com/author-resources/Journal-Authors/submission-peer-review/orcid.html</t>
  </si>
  <si>
    <t>Double anonymized</t>
  </si>
  <si>
    <t>AAA</t>
  </si>
  <si>
    <t>Abstract and Applied Analysis</t>
  </si>
  <si>
    <t>Fully Open Access</t>
  </si>
  <si>
    <t>https://onlinelibrary.wiley.com/page/journal/4058/homepage/open-access</t>
  </si>
  <si>
    <t xml:space="preserve">CC BY </t>
  </si>
  <si>
    <t>On acceptance</t>
  </si>
  <si>
    <t>Expected</t>
  </si>
  <si>
    <t>https://authorservices.wiley.com/author-resources/Journal-Authors/open-access/data-sharing-citation/index.html</t>
  </si>
  <si>
    <t>https://onlinelibrary.wiley.com/page/journal/4058/homepage/author-guidelines</t>
  </si>
  <si>
    <t>Single anonymized</t>
  </si>
  <si>
    <t>ACEM</t>
  </si>
  <si>
    <t>1069-6563</t>
  </si>
  <si>
    <t>1553-2712</t>
  </si>
  <si>
    <t>Academic Emergency Medicine</t>
  </si>
  <si>
    <t>https://onlinelibrary.wiley.com/page/journal/15532712/homepage/FundedAccess.html</t>
  </si>
  <si>
    <t>CC BY for mandated authors&lt;br /&gt;Choice of CC BY-NC or CC BY-NC-ND for non-mandated authors</t>
  </si>
  <si>
    <t>$3,900</t>
  </si>
  <si>
    <t>12mo embargo</t>
  </si>
  <si>
    <t>ACFI</t>
  </si>
  <si>
    <t>0810-5391</t>
  </si>
  <si>
    <t>1467-629X</t>
  </si>
  <si>
    <t>1467629X</t>
  </si>
  <si>
    <t>Accounting &amp; Finance</t>
  </si>
  <si>
    <t>https://onlinelibrary.wiley.com/page/journal/1467629X/homepage/FundedAccess.html</t>
  </si>
  <si>
    <t>$3,470</t>
  </si>
  <si>
    <t>https://onlinelibrary.wiley.com/page/journal/1467629x/homepage/ForAuthors.html</t>
  </si>
  <si>
    <t>APR</t>
  </si>
  <si>
    <t>1911-382X</t>
  </si>
  <si>
    <t>1911-3838</t>
  </si>
  <si>
    <t>Accounting Perspectives</t>
  </si>
  <si>
    <t>https://authorservices.wiley.com/author-resources/Journal-Authors/open-access/hybrid-open-access.html</t>
  </si>
  <si>
    <t>Choice of CC BY or CC BY-NC-ND</t>
  </si>
  <si>
    <t>$2,900</t>
  </si>
  <si>
    <t>--</t>
  </si>
  <si>
    <t>Non-Standard Policy</t>
  </si>
  <si>
    <t>Refer to copyright or contact managing editor</t>
  </si>
  <si>
    <t>Encouraged</t>
  </si>
  <si>
    <t>No policy</t>
  </si>
  <si>
    <t>ACEN</t>
  </si>
  <si>
    <t>ACEP</t>
  </si>
  <si>
    <t>ACE6</t>
  </si>
  <si>
    <t>ACEP Now</t>
  </si>
  <si>
    <t>No OA option</t>
  </si>
  <si>
    <t xml:space="preserve">Non peer-reviewed </t>
  </si>
  <si>
    <t>ACR2</t>
  </si>
  <si>
    <t>2578-5745</t>
  </si>
  <si>
    <t>ACR Open Rheumatology</t>
  </si>
  <si>
    <t>$3,550</t>
  </si>
  <si>
    <t>https://onlinelibrary.wiley.com/page/journal/25785745/homepage/open-access</t>
  </si>
  <si>
    <t>Does Not Accept Preprints</t>
  </si>
  <si>
    <t>https://onlinelibrary.wiley.com/page/journal/25785745/homepage/guide-to-authors?</t>
  </si>
  <si>
    <t>AAS</t>
  </si>
  <si>
    <t>0001-5172</t>
  </si>
  <si>
    <t>1399-6576</t>
  </si>
  <si>
    <t>Acta Anaesthesiologica Scandinavica</t>
  </si>
  <si>
    <t>https://onlinelibrary.wiley.com/page/journal/13996576/homepage/FundedAccess.html</t>
  </si>
  <si>
    <t>Choice of CC BY, CC BY-NC or CC BY-NC-ND</t>
  </si>
  <si>
    <t>$4,430</t>
  </si>
  <si>
    <t>On publication</t>
  </si>
  <si>
    <t>AYA</t>
  </si>
  <si>
    <t>0108-7673</t>
  </si>
  <si>
    <t>1600-5724</t>
  </si>
  <si>
    <t>S20532733</t>
  </si>
  <si>
    <t>Acta Crystallographica Section A: Foundations of Crystallography</t>
  </si>
  <si>
    <t>https://journals.iucr.org/a/services/openaccess.html</t>
  </si>
  <si>
    <t>CC BY</t>
  </si>
  <si>
    <t>https://journals.iucr.org/a/services/greenopenaccess.html</t>
  </si>
  <si>
    <t>Mandates</t>
  </si>
  <si>
    <t>https://journals.iucr.org/a/services/datasharingpolicy.html</t>
  </si>
  <si>
    <t>http://journals.iucr.org/a/services/notesforauthors.html#SEC3.4</t>
  </si>
  <si>
    <t>https://journals.iucr.org/services/orcid.html</t>
  </si>
  <si>
    <t>Consult with editor</t>
  </si>
  <si>
    <t>AYB</t>
  </si>
  <si>
    <t>0108-7681</t>
  </si>
  <si>
    <t>1600-5740</t>
  </si>
  <si>
    <t>S20525192</t>
  </si>
  <si>
    <t>Acta Crystallographica Section B: Structural Science</t>
  </si>
  <si>
    <t>https://journals.iucr.org/b/services/openaccess.html</t>
  </si>
  <si>
    <t>$4,100</t>
  </si>
  <si>
    <t>https://journals.iucr.org/b/services/greenopenaccess.html</t>
  </si>
  <si>
    <t>https://journals.iucr.org/b/services/datasharingpolicy.html</t>
  </si>
  <si>
    <t>http://journals.iucr.org/b/services/notesforauthors.html#SEC3.4</t>
  </si>
  <si>
    <t>AYC</t>
  </si>
  <si>
    <t>0108-2701</t>
  </si>
  <si>
    <t>1600-5759</t>
  </si>
  <si>
    <t>S20532296</t>
  </si>
  <si>
    <t>Acta Crystallographica Section C: Crystal Structure Communications</t>
  </si>
  <si>
    <t>https://journals.iucr.org/c/services/openaccess.html</t>
  </si>
  <si>
    <t>$3,950</t>
  </si>
  <si>
    <t>https://journals.iucr.org/c/services/greenopenaccess.html</t>
  </si>
  <si>
    <t>https://journals.iucr.org/c/services/datasharingpolicy.html</t>
  </si>
  <si>
    <t>http://journals.iucr.org/c/services/notesforauthors.html#SEC2.5</t>
  </si>
  <si>
    <t>AYD</t>
  </si>
  <si>
    <t>0907-4449</t>
  </si>
  <si>
    <t>1399-0047</t>
  </si>
  <si>
    <t>S20597983</t>
  </si>
  <si>
    <t>Acta Crystallographica Section D: Biological Crystallography</t>
  </si>
  <si>
    <t>https://journals.iucr.org/d/services/openaccess.html</t>
  </si>
  <si>
    <t>$5,230</t>
  </si>
  <si>
    <t>https://journals.iucr.org/d/services/greenopenaccess.html</t>
  </si>
  <si>
    <t>https://journals.iucr.org/d/services/datasharingpolicy.html</t>
  </si>
  <si>
    <t>http://journals.iucr.org/d/services/notesforauthors.html#SEC3.4</t>
  </si>
  <si>
    <t>AYF</t>
  </si>
  <si>
    <t>AYF2</t>
  </si>
  <si>
    <t>1744-3091</t>
  </si>
  <si>
    <t>S2053230X</t>
  </si>
  <si>
    <t>Acta Crystallographica Section F: Structural Biology and Crystallization Communications</t>
  </si>
  <si>
    <t>https://journals.iucr.org/f/services/openaccess.html</t>
  </si>
  <si>
    <t>$3,520</t>
  </si>
  <si>
    <t>https://journals.iucr.org/f/services/greenopenaccess.html</t>
  </si>
  <si>
    <t>https://journals.iucr.org/f/services/datasharingpolicy.html</t>
  </si>
  <si>
    <t>http://journals.iucr.org/f/services/notesforauthors.html#SEC3.4</t>
  </si>
  <si>
    <t>ACGS</t>
  </si>
  <si>
    <t>1000-9515</t>
  </si>
  <si>
    <t>1755-6724</t>
  </si>
  <si>
    <t>Acta Geologica Sinica (English Edition)</t>
  </si>
  <si>
    <t>https://onlinelibrary.wiley.com/page/journal/17556724/homepage/FundedAccess.html</t>
  </si>
  <si>
    <t>$3,050</t>
  </si>
  <si>
    <t>ANS</t>
  </si>
  <si>
    <t>Acta Neurologica Scandinavica</t>
  </si>
  <si>
    <t>https://onlinelibrary.wiley.com/page/journal/ans/homepage/open-access</t>
  </si>
  <si>
    <t>https://onlinelibrary.wiley.com/page/journal/ans/homepage/author-guidelines</t>
  </si>
  <si>
    <t>AOGS</t>
  </si>
  <si>
    <t>1600-0412</t>
  </si>
  <si>
    <t>Acta Obstetricia et Gynecologica Scandinavica</t>
  </si>
  <si>
    <t xml:space="preserve">https://authorservices.wiley.com/author-resources/Journal-Authors/open-access/onlineopen.html </t>
  </si>
  <si>
    <t>CC BY, CC BY-NC and CC BY-NC-ND</t>
  </si>
  <si>
    <t>https://obgyn.onlinelibrary.wiley.com/journal/16000412/homepage/article_publication_charges.html</t>
  </si>
  <si>
    <t>Encourages</t>
  </si>
  <si>
    <t>AOS</t>
  </si>
  <si>
    <t>1755-375X</t>
  </si>
  <si>
    <t>1755-3768</t>
  </si>
  <si>
    <t>Acta Ophthalmologica</t>
  </si>
  <si>
    <t>https://onlinelibrary.wiley.com/page/journal/17553768/homepage/FundedAccess.html</t>
  </si>
  <si>
    <t>$4,990</t>
  </si>
  <si>
    <t>APA</t>
  </si>
  <si>
    <t>0803-5253</t>
  </si>
  <si>
    <t>1651-2227</t>
  </si>
  <si>
    <t>Acta Paediatrica: Nurturing the Child</t>
  </si>
  <si>
    <t>https://onlinelibrary.wiley.com/page/journal/16512227/homepage/forauthors.html</t>
  </si>
  <si>
    <t>$4,480</t>
  </si>
  <si>
    <t>APHA</t>
  </si>
  <si>
    <t>1748-1708</t>
  </si>
  <si>
    <t>1748-1716</t>
  </si>
  <si>
    <t>Acta Physiologica</t>
  </si>
  <si>
    <t>https://onlinelibrary.wiley.com/page/journal/17481716/homepage/FundedAccess.html</t>
  </si>
  <si>
    <t>$5,150</t>
  </si>
  <si>
    <t>ACPS</t>
  </si>
  <si>
    <t>ACP</t>
  </si>
  <si>
    <t>0001-690X</t>
  </si>
  <si>
    <t>1600-0447</t>
  </si>
  <si>
    <t>Acta Psychiatrica Scandinavica</t>
  </si>
  <si>
    <t>https://onlinelibrary.wiley.com/page/journal/16000447/homepage/FundedAccess.html</t>
  </si>
  <si>
    <t>$4,880</t>
  </si>
  <si>
    <t>Transparent Peer Review</t>
  </si>
  <si>
    <t>AZO</t>
  </si>
  <si>
    <t>0001-7272</t>
  </si>
  <si>
    <t>1463-6395</t>
  </si>
  <si>
    <t>Acta Zoologica</t>
  </si>
  <si>
    <t>https://onlinelibrary.wiley.com/page/journal/14636395/homepage/FundedAccess.html</t>
  </si>
  <si>
    <t>APEC</t>
  </si>
  <si>
    <t>Active and Passive Electronic Components</t>
  </si>
  <si>
    <t>https://onlinelibrary.wiley.com/page/journal/5080/homepage/open-access</t>
  </si>
  <si>
    <t>$1,000</t>
  </si>
  <si>
    <t>https://onlinelibrary.wiley.com/page/journal/5080/homepage/author-guidelines</t>
  </si>
  <si>
    <t>AMS2</t>
  </si>
  <si>
    <t>2052-8817</t>
  </si>
  <si>
    <t>Acute Medicine &amp; Surgery</t>
  </si>
  <si>
    <t>https://onlinelibrary.wiley.com/page/journal/20528817/homepage/open_access_license_and_copyright.htm</t>
  </si>
  <si>
    <t>$2,250</t>
  </si>
  <si>
    <t>ADD</t>
  </si>
  <si>
    <t>0965-2140</t>
  </si>
  <si>
    <t>1360-0443</t>
  </si>
  <si>
    <t>Addiction</t>
  </si>
  <si>
    <t>https://onlinelibrary.wiley.com/page/journal/13600443/homepage/FundedAccess.html</t>
  </si>
  <si>
    <t>$4,600</t>
  </si>
  <si>
    <t>Single anonymized (with option for reviewers to identify themselves)</t>
  </si>
  <si>
    <t>ADB</t>
  </si>
  <si>
    <t>1355-6215</t>
  </si>
  <si>
    <t>1369-1600</t>
  </si>
  <si>
    <t>Addiction Biology</t>
  </si>
  <si>
    <t>https://onlinelibrary.wiley.com/page/journal/13691600/homepage/FundedAccess.html</t>
  </si>
  <si>
    <t>$3,150</t>
  </si>
  <si>
    <t>ADSP</t>
  </si>
  <si>
    <t>1524-6817</t>
  </si>
  <si>
    <t>2161-0029</t>
  </si>
  <si>
    <t>Adultspan Journal</t>
  </si>
  <si>
    <t>https://onlinelibrary.wiley.com/page/journal/21610029/homepage/FundedAccess.html</t>
  </si>
  <si>
    <t>$2,500</t>
  </si>
  <si>
    <t>ADBI</t>
  </si>
  <si>
    <t>2366-7478</t>
  </si>
  <si>
    <t xml:space="preserve">Advanced Biosystems </t>
  </si>
  <si>
    <t>$3,800</t>
  </si>
  <si>
    <t>https://authorservices.wiley.com/author-resources/Journal-Authors/open-access/article-publication-charges.html</t>
  </si>
  <si>
    <t>https://onlinelibrary.wiley.com/page/journal/23667478/homepage/2771_authorresources.html</t>
  </si>
  <si>
    <t>ADC2</t>
  </si>
  <si>
    <t>2578-0727</t>
  </si>
  <si>
    <t>Advanced Control for Applications: Engineering and Industrial Systems</t>
  </si>
  <si>
    <t>https://onlinelibrary.wiley.com/page/journal/25780727/homepage/author-guidelines</t>
  </si>
  <si>
    <t>$2,760</t>
  </si>
  <si>
    <t>AELM</t>
  </si>
  <si>
    <t>E707</t>
  </si>
  <si>
    <t>2199-160X</t>
  </si>
  <si>
    <t>2199160X</t>
  </si>
  <si>
    <t xml:space="preserve">Advanced Electronic Materials </t>
  </si>
  <si>
    <t>https://authorservices.wiley.com/author-resources/Journal-Authors/open-access/onlineopen.html)</t>
  </si>
  <si>
    <t>$3,560</t>
  </si>
  <si>
    <t>https://onlinelibrary.wiley.com/page/journal/2199160x/homepage/2707_onlineopen.html</t>
  </si>
  <si>
    <t>https://onlinelibrary.wiley.com/page/journal/2199160x/homepage/2707_authorresources.html</t>
  </si>
  <si>
    <t>AESR</t>
  </si>
  <si>
    <t>2699-9412</t>
  </si>
  <si>
    <t xml:space="preserve">Advanced Energy and Sustainability Research </t>
  </si>
  <si>
    <t>$3,910</t>
  </si>
  <si>
    <t>https://onlinelibrary.wiley.com/page/journal/26999412/homepage/2516_charges.html</t>
  </si>
  <si>
    <t xml:space="preserve">Encouraged </t>
  </si>
  <si>
    <t>https://onlinelibrary.wiley.com/page/journal/26999412/homepage/author-guidelines</t>
  </si>
  <si>
    <t>AENM</t>
  </si>
  <si>
    <t>1614-6832</t>
  </si>
  <si>
    <t>1614-6840</t>
  </si>
  <si>
    <t>Advanced Energy Materials</t>
  </si>
  <si>
    <t>https://onlinelibrary.wiley.com/page/journal/16146840/homepage/2528_authorresources.html</t>
  </si>
  <si>
    <t>ADEM</t>
  </si>
  <si>
    <t>1438-1656</t>
  </si>
  <si>
    <t>1527-2648</t>
  </si>
  <si>
    <t>Advanced Engineering Materials</t>
  </si>
  <si>
    <t>$4,520</t>
  </si>
  <si>
    <t>https://onlinelibrary.wiley.com/page/journal/15272648/homepage/2266_forauthors.html</t>
  </si>
  <si>
    <t>ADFM</t>
  </si>
  <si>
    <t>1616-301X</t>
  </si>
  <si>
    <t>1616-3028</t>
  </si>
  <si>
    <t>Advanced Functional Materials</t>
  </si>
  <si>
    <t>https://onlinelibrary.wiley.com/page/journal/16163028/homepage/2126_forauthors.html</t>
  </si>
  <si>
    <t>GGN2</t>
  </si>
  <si>
    <t>2641-6573</t>
  </si>
  <si>
    <t>Advanced Genetics</t>
  </si>
  <si>
    <t>$2,750</t>
  </si>
  <si>
    <t>https://onlinelibrary.wiley.com/page/journal/26416573/homepage/publication-charges</t>
  </si>
  <si>
    <t>AGMR</t>
  </si>
  <si>
    <t>Advanced Gut &amp; Microbiome Research</t>
  </si>
  <si>
    <t>https://onlinelibrary.wiley.com/page/journal/agmr/homepage/open-access</t>
  </si>
  <si>
    <t>https://onlinelibrary.wiley.com/page/journal/agmr/homepage/author-guidelines</t>
  </si>
  <si>
    <t>ADHM</t>
  </si>
  <si>
    <t>E087</t>
  </si>
  <si>
    <t>2192-2640</t>
  </si>
  <si>
    <t>2192-2659</t>
  </si>
  <si>
    <t xml:space="preserve">Advanced Healthcare Materials </t>
  </si>
  <si>
    <t>https://onlinelibrary.wiley.com/page/journal/21922659/homepage/2087_authorresources.html</t>
  </si>
  <si>
    <t>AIDI</t>
  </si>
  <si>
    <t>2943-9981</t>
  </si>
  <si>
    <t>Advanced Intelligent Discovery</t>
  </si>
  <si>
    <t>https://authorservices.wiley.com/author-resources/Journal-Authors/open-access/onlineopen.html</t>
  </si>
  <si>
    <t>$2,820</t>
  </si>
  <si>
    <t>https://advanced.onlinelibrary.wiley.com/hub/journal/29439981/open-access</t>
  </si>
  <si>
    <t>AISY</t>
  </si>
  <si>
    <t>2640-4567</t>
  </si>
  <si>
    <t>Advanced Intelligent Systems</t>
  </si>
  <si>
    <t>https://onlinelibrary.wiley.com/page/journal/26404567/homepage/2501_license.html</t>
  </si>
  <si>
    <t>$3,970</t>
  </si>
  <si>
    <t>https://onlinelibrary.wiley.com/page/journal/26404567/homepage/2501_charges.html</t>
  </si>
  <si>
    <t>ADMA</t>
  </si>
  <si>
    <t>0935-9648</t>
  </si>
  <si>
    <t>1521-4095</t>
  </si>
  <si>
    <t>Advanced Materials</t>
  </si>
  <si>
    <t>https://onlinelibrary.wiley.com/page/journal/15214095/homepage/2089_authorresources.html</t>
  </si>
  <si>
    <t>ADMI</t>
  </si>
  <si>
    <t>E706</t>
  </si>
  <si>
    <t>2196-7350</t>
  </si>
  <si>
    <t>Advanced Materials Interfaces</t>
  </si>
  <si>
    <t>$3,100</t>
  </si>
  <si>
    <t>https://onlinelibrary.wiley.com/page/journal/21967350/homepage/2706_onlineopen.html</t>
  </si>
  <si>
    <t xml:space="preserve">https://authorservices.wiley.com/author-resources/Journal-Authors/licensing-open-access/open-access/preprints-policy.html </t>
  </si>
  <si>
    <t>ADMT</t>
  </si>
  <si>
    <t>E767</t>
  </si>
  <si>
    <t>2365-709X</t>
  </si>
  <si>
    <t>2365709X</t>
  </si>
  <si>
    <t>Advanced Materials Technologies</t>
  </si>
  <si>
    <t>$4,680</t>
  </si>
  <si>
    <t>https://onlinelibrary.wiley.com/page/journal/2365709x/homepage/2767_authorresources.html</t>
  </si>
  <si>
    <t>ANBR</t>
  </si>
  <si>
    <t>2699-9307</t>
  </si>
  <si>
    <t xml:space="preserve">Advanced Nanobiomed Research </t>
  </si>
  <si>
    <t>https://onlinelibrary.wiley.com/page/journal/26999307/homepage/open-access</t>
  </si>
  <si>
    <t>$3,940</t>
  </si>
  <si>
    <t>https://onlinelibrary.wiley.com/page/journal/26999307/homepage/2515_charges.html</t>
  </si>
  <si>
    <t>https://onlinelibrary.wiley.com/page/journal/26999307/homepage/author-guidelines</t>
  </si>
  <si>
    <t>ADOM</t>
  </si>
  <si>
    <t>E298</t>
  </si>
  <si>
    <t>2195-1071</t>
  </si>
  <si>
    <t>Advanced Optical Materials</t>
  </si>
  <si>
    <t>https://onlinelibrary.wiley.com/page/journal/21951071/homepage/2298_forauthors.html</t>
  </si>
  <si>
    <t xml:space="preserve">ADPR </t>
  </si>
  <si>
    <t>2699-9293</t>
  </si>
  <si>
    <t xml:space="preserve">Advanced Photonics Research </t>
  </si>
  <si>
    <t>https://onlinelibrary.wiley.com/page/journal/26999293/homepage/open-access</t>
  </si>
  <si>
    <t>$3,070</t>
  </si>
  <si>
    <t>https://onlinelibrary.wiley.com/page/journal/26999293/homepage/2514_charges.html</t>
  </si>
  <si>
    <t>https://onlinelibrary.wiley.com/page/journal/26999293/homepage/author-guidelines</t>
  </si>
  <si>
    <t>APXR</t>
  </si>
  <si>
    <t xml:space="preserve">2751-1200 </t>
  </si>
  <si>
    <t>Advanced Physics Research</t>
  </si>
  <si>
    <t>https://onlinelibrary.wiley.com/page/journal/27511200/homepage/open-access</t>
  </si>
  <si>
    <t xml:space="preserve">https://authorservices.wiley.com/author-resources/Journal-Authors/licensing/self-archiving.html  </t>
  </si>
  <si>
    <t>QUTE</t>
  </si>
  <si>
    <t> 2511-9044</t>
  </si>
  <si>
    <t xml:space="preserve">Advanced Quantum Technologies </t>
  </si>
  <si>
    <t>https://onlinelibrary.wiley.com/page/journal/25119044/homepage/2820_onlineopen.html</t>
  </si>
  <si>
    <t>https://onlinelibrary.wiley.com/page/journal/25119044/homepage/2820_authorresources.html</t>
  </si>
  <si>
    <t>ADRR</t>
  </si>
  <si>
    <t>2943-9973</t>
  </si>
  <si>
    <t>Advanced Robotics Research</t>
  </si>
  <si>
    <t>$2,610</t>
  </si>
  <si>
    <t>https://advanced.onlinelibrary.wiley.com/hub/journal/29439973/open-access</t>
  </si>
  <si>
    <t>ADVS</t>
  </si>
  <si>
    <t>E749</t>
  </si>
  <si>
    <t>2198-3844</t>
  </si>
  <si>
    <t>Advanced Science</t>
  </si>
  <si>
    <t>https://onlinelibrary.wiley.com/page/journal/21983844/homepage/2749_onlineopen.html</t>
  </si>
  <si>
    <t>$6,730</t>
  </si>
  <si>
    <t>https://onlinelibrary.wiley.com/page/journal/21983844/homepage/2749_authorresources.html</t>
  </si>
  <si>
    <t>ADSR</t>
  </si>
  <si>
    <t>2751-1219</t>
  </si>
  <si>
    <t>Advanced Sensor Research</t>
  </si>
  <si>
    <t>https://onlinelibrary.wiley.com/page/journal/27511219/homepage/open-access</t>
  </si>
  <si>
    <t>ADSU</t>
  </si>
  <si>
    <t>2366-7486</t>
  </si>
  <si>
    <t xml:space="preserve">Advanced Sustainable Systems </t>
  </si>
  <si>
    <t>https://onlinelibrary.wiley.com/page/journal/23667486/homepage/2769_authorresources.html</t>
  </si>
  <si>
    <t>ADSC</t>
  </si>
  <si>
    <t>1615-4150</t>
  </si>
  <si>
    <t>1615-4169</t>
  </si>
  <si>
    <t>Advanced Synthesis &amp; Catalysis</t>
  </si>
  <si>
    <t>https://onlinelibrary.wiley.com/page/journal/16154169/homepage/2258_onlineopen.html</t>
  </si>
  <si>
    <t>$4,650</t>
  </si>
  <si>
    <t>https://onlinelibrary.wiley.com/page/journal/16154169/homepage/2258_author.html</t>
  </si>
  <si>
    <t>ADTS</t>
  </si>
  <si>
    <t>2513-0390</t>
  </si>
  <si>
    <t xml:space="preserve">Advanced Theory and Simulations </t>
  </si>
  <si>
    <t>https://onlinelibrary.wiley.com/page/journal/25130390/homepage/2343_onlineopen.html</t>
  </si>
  <si>
    <t>ADTP</t>
  </si>
  <si>
    <t>2366-3987</t>
  </si>
  <si>
    <t xml:space="preserve">Advanced Therapeutics </t>
  </si>
  <si>
    <t>https://onlinelibrary.wiley.com/page/journal/23663987/homepage/2313_onlineopen.html</t>
  </si>
  <si>
    <t>https://onlinelibrary.wiley.com/page/journal/23663987/homepage/2313_authorresources.html</t>
  </si>
  <si>
    <t>AAG</t>
  </si>
  <si>
    <t>Advances in Agriculture</t>
  </si>
  <si>
    <t>https://onlinelibrary.wiley.com/page/journal/9403/homepage/open-access</t>
  </si>
  <si>
    <t>$860</t>
  </si>
  <si>
    <t>https://onlinelibrary.wiley.com/page/journal/9403/homepage/author-guidelines</t>
  </si>
  <si>
    <t>AA</t>
  </si>
  <si>
    <t>Advances in Astronomy</t>
  </si>
  <si>
    <t>https://onlinelibrary.wiley.com/page/journal/5081/homepage/open-access</t>
  </si>
  <si>
    <t>https://onlinelibrary.wiley.com/page/journal/5081/homepage/author-guidelines</t>
  </si>
  <si>
    <t>ACGT</t>
  </si>
  <si>
    <t>Advances in Cell and Gene Therapy</t>
  </si>
  <si>
    <t>https://onlinelibrary.wiley.com/page/journal/acgt/homepage/open-access</t>
  </si>
  <si>
    <t>$840</t>
  </si>
  <si>
    <t>https://onlinelibrary.wiley.com/page/journal/acgt/homepage/author-guidelines</t>
  </si>
  <si>
    <t>ACE</t>
  </si>
  <si>
    <t>Advances in Civil Engineering</t>
  </si>
  <si>
    <t>https://onlinelibrary.wiley.com/page/journal/7074/homepage/open-access</t>
  </si>
  <si>
    <t>https://onlinelibrary.wiley.com/page/journal/7074/homepage/author-guidelines</t>
  </si>
  <si>
    <t>ACMP</t>
  </si>
  <si>
    <t>Advances in Condensed Matter Physics</t>
  </si>
  <si>
    <t>https://onlinelibrary.wiley.com/page/journal/4042/homepage/open-access</t>
  </si>
  <si>
    <t>$1,630</t>
  </si>
  <si>
    <t>https://onlinelibrary.wiley.com/page/journal/4042/homepage/author-guidelines</t>
  </si>
  <si>
    <t>AID2</t>
  </si>
  <si>
    <t>2351-9800</t>
  </si>
  <si>
    <t xml:space="preserve">Advances in Digestive Medicine </t>
  </si>
  <si>
    <t>$2,100</t>
  </si>
  <si>
    <t>https://onlinelibrary.wiley.com/page/journal/23519800/homepage/forauthors.html</t>
  </si>
  <si>
    <t>No Policy</t>
  </si>
  <si>
    <t>AFS</t>
  </si>
  <si>
    <t>1687711x</t>
  </si>
  <si>
    <t>Advances in Fuzzy Systems</t>
  </si>
  <si>
    <t>https://onlinelibrary.wiley.com/page/journal/4713/homepage/open-access</t>
  </si>
  <si>
    <t>https://onlinelibrary.wiley.com/page/journal/4713/homepage/author-guidelines</t>
  </si>
  <si>
    <t>AH</t>
  </si>
  <si>
    <t>Advances in Hematology</t>
  </si>
  <si>
    <t>https://onlinelibrary.wiley.com/page/journal/3793/homepage/open-access</t>
  </si>
  <si>
    <t>https://onlinelibrary.wiley.com/page/journal/3793/homepage/author-guidelines</t>
  </si>
  <si>
    <t>AHEP</t>
  </si>
  <si>
    <t>Advances in High Energy Physics</t>
  </si>
  <si>
    <t>https://onlinelibrary.wiley.com/page/journal/1682/homepage/open-access</t>
  </si>
  <si>
    <t>https://onlinelibrary.wiley.com/page/journal/1682/homepage/author-guidelines</t>
  </si>
  <si>
    <t>AHCI</t>
  </si>
  <si>
    <t>Advances in Human-Computer Interaction</t>
  </si>
  <si>
    <t>https://onlinelibrary.wiley.com/page/journal/3637/homepage/open-access</t>
  </si>
  <si>
    <t>https://onlinelibrary.wiley.com/page/journal/3637/homepage/author-guidelines</t>
  </si>
  <si>
    <t>AMSE</t>
  </si>
  <si>
    <t>Advances in Materials Science and Engineering</t>
  </si>
  <si>
    <t>https://onlinelibrary.wiley.com/page/journal/5928/homepage/open-access</t>
  </si>
  <si>
    <t>$2,670</t>
  </si>
  <si>
    <t>https://onlinelibrary.wiley.com/page/journal/5928/homepage/author-guidelines</t>
  </si>
  <si>
    <t>AMP</t>
  </si>
  <si>
    <t>Advances in Mathematical Physics</t>
  </si>
  <si>
    <t>https://onlinelibrary.wiley.com/page/journal/3197/homepage/open-access</t>
  </si>
  <si>
    <t>https://onlinelibrary.wiley.com/page/journal/3197/homepage/author-guidelines</t>
  </si>
  <si>
    <t>AMET</t>
  </si>
  <si>
    <t>AMETE</t>
  </si>
  <si>
    <t>Advances in Meteorology</t>
  </si>
  <si>
    <t>https://onlinelibrary.wiley.com/page/journal/1306/homepage/open-access</t>
  </si>
  <si>
    <t>https://onlinelibrary.wiley.com/page/journal/1306/homepage/author-guidelines</t>
  </si>
  <si>
    <t>AM</t>
  </si>
  <si>
    <t>Advances in Multimedia</t>
  </si>
  <si>
    <t>https://onlinelibrary.wiley.com/page/journal/6048/homepage/open-access</t>
  </si>
  <si>
    <t>https://onlinelibrary.wiley.com/page/journal/6048/homepage/author-guidelines</t>
  </si>
  <si>
    <t>AOP</t>
  </si>
  <si>
    <t>AORTH</t>
  </si>
  <si>
    <t>Advances in Orthopedics</t>
  </si>
  <si>
    <t>https://onlinelibrary.wiley.com/page/journal/2638/homepage/open-access</t>
  </si>
  <si>
    <t>https://onlinelibrary.wiley.com/page/journal/2638/homepage/author-guidelines</t>
  </si>
  <si>
    <t>APS</t>
  </si>
  <si>
    <t>Advances in Pharmacological and Pharmaceutical Sciences</t>
  </si>
  <si>
    <t>https://onlinelibrary.wiley.com/page/journal/3152/homepage/open-access</t>
  </si>
  <si>
    <t>https://onlinelibrary.wiley.com/page/journal/3152/homepage/author-guidelines</t>
  </si>
  <si>
    <t>APT</t>
  </si>
  <si>
    <t>Advances in Polymer Technology</t>
  </si>
  <si>
    <t>https://onlinelibrary.wiley.com/page/journal/1631/homepage/open-access</t>
  </si>
  <si>
    <t>$2,160</t>
  </si>
  <si>
    <t>https://onlinelibrary.wiley.com/page/journal/1631/homepage/author-guidelines</t>
  </si>
  <si>
    <t>APH</t>
  </si>
  <si>
    <t>Advances in Public Health</t>
  </si>
  <si>
    <t>https://onlinelibrary.wiley.com/page/journal/2714/homepage/open-access</t>
  </si>
  <si>
    <t>https://onlinelibrary.wiley.com/page/journal/2714/homepage/author-guidelines</t>
  </si>
  <si>
    <t>AU</t>
  </si>
  <si>
    <t>Advances in Urology</t>
  </si>
  <si>
    <t>https://onlinelibrary.wiley.com/page/journal/9204/homepage/open-access</t>
  </si>
  <si>
    <t>https://onlinelibrary.wiley.com/page/journal/9204/homepage/author-guidelines</t>
  </si>
  <si>
    <t>AV</t>
  </si>
  <si>
    <t>Advances in Virology</t>
  </si>
  <si>
    <t>https://onlinelibrary.wiley.com/page/journal/9171/homepage/open-access</t>
  </si>
  <si>
    <t>https://onlinelibrary.wiley.com/page/journal/9171/homepage/author-guidelines</t>
  </si>
  <si>
    <t>AET2</t>
  </si>
  <si>
    <t>24725390</t>
  </si>
  <si>
    <t>AEM Education and Training</t>
  </si>
  <si>
    <t>https://onlinelibrary.wiley.com/page/journal/24725390/homepage/fundedaccess.html</t>
  </si>
  <si>
    <t>$3,300</t>
  </si>
  <si>
    <t>ARBE</t>
  </si>
  <si>
    <t>0001-9852</t>
  </si>
  <si>
    <t>1467-6346</t>
  </si>
  <si>
    <t>Africa Research Bulletin: Economic, Financial and Technical Series</t>
  </si>
  <si>
    <t>No CC license offered</t>
  </si>
  <si>
    <t>ARBP</t>
  </si>
  <si>
    <t>0001-9844</t>
  </si>
  <si>
    <t>1467-825X</t>
  </si>
  <si>
    <t>1467825X</t>
  </si>
  <si>
    <t>Africa Research Bulletin: Political, Social and Cultural Series</t>
  </si>
  <si>
    <t>AFDR</t>
  </si>
  <si>
    <t>1017-6772</t>
  </si>
  <si>
    <t>1467-8268</t>
  </si>
  <si>
    <t>African Development Review</t>
  </si>
  <si>
    <t>https://onlinelibrary.wiley.com/page/journal/14678268/homepage/FundedAccess.html</t>
  </si>
  <si>
    <t>$3,700</t>
  </si>
  <si>
    <t>https://onlinelibrary.wiley.com/page/journal/14678268/homepage/forauthors.html</t>
  </si>
  <si>
    <t>AJE</t>
  </si>
  <si>
    <t>0141-6707</t>
  </si>
  <si>
    <t>1365-2028</t>
  </si>
  <si>
    <t>African Journal of Ecology</t>
  </si>
  <si>
    <t>https://onlinelibrary.wiley.com/page/journal/13652028/homepage/FundedAccess.html</t>
  </si>
  <si>
    <t xml:space="preserve">Single anonymized (with option for transparent peer review) </t>
  </si>
  <si>
    <t>AGT2</t>
  </si>
  <si>
    <t>2692-4560</t>
  </si>
  <si>
    <t>Aggregate</t>
  </si>
  <si>
    <t>https://authorservices.wiley.com/author-resources/Journal-Authors/open-access/index.html</t>
  </si>
  <si>
    <t>https://onlinelibrary.wiley.com/page/journal/26924560/homepage/author-guidelines</t>
  </si>
  <si>
    <t>AB</t>
  </si>
  <si>
    <t>0096-140X</t>
  </si>
  <si>
    <t>1098-2337</t>
  </si>
  <si>
    <t>Aggressive Behavior</t>
  </si>
  <si>
    <t>https://onlinelibrary.wiley.com/page/journal/10982337/homepage/FundedAccess.html</t>
  </si>
  <si>
    <t>$3,600</t>
  </si>
  <si>
    <t>AAC2</t>
  </si>
  <si>
    <t>2643-8909</t>
  </si>
  <si>
    <t>Aging and Cancer</t>
  </si>
  <si>
    <t>https://onlinelibrary.wiley.com/page/journal/26438909/open-access-license-and-copyright.html</t>
  </si>
  <si>
    <t xml:space="preserve">https://onlinelibrary.wiley.com/page/journal/26438909/homepage/permission </t>
  </si>
  <si>
    <t>ACEL</t>
  </si>
  <si>
    <t>1474-9718</t>
  </si>
  <si>
    <t>1474-9726</t>
  </si>
  <si>
    <t>Aging Cell</t>
  </si>
  <si>
    <t>https://onlinelibrary.wiley.com/page/journal/14749726/homepage/open_access_license_and_copyright.htm</t>
  </si>
  <si>
    <t>$3,790</t>
  </si>
  <si>
    <t>https://onlinelibrary.wiley.com/page/journal/14749726/homepage/custom_copy.htm</t>
  </si>
  <si>
    <t>Mandated</t>
  </si>
  <si>
    <t>AGM3</t>
  </si>
  <si>
    <t>2475-0360</t>
  </si>
  <si>
    <t>Aging Medicine</t>
  </si>
  <si>
    <t>https://onlinelibrary.wiley.com/page/journal/24750360/open-access-license-and-copyright.html</t>
  </si>
  <si>
    <t>CC BY, CC BY-NC or CC BY-NC-ND</t>
  </si>
  <si>
    <t>$2,200</t>
  </si>
  <si>
    <t>https://onlinelibrary.wiley.com/page/journal/24750360/article-publication-charges.html</t>
  </si>
  <si>
    <t>AGR</t>
  </si>
  <si>
    <t>0742-4477</t>
  </si>
  <si>
    <t>1520-6297</t>
  </si>
  <si>
    <t>Agribusiness</t>
  </si>
  <si>
    <t>https://onlinelibrary.wiley.com/page/journal/15206297/homepage/FundedAccess.html</t>
  </si>
  <si>
    <t xml:space="preserve">AEL2 </t>
  </si>
  <si>
    <t>2471-9625</t>
  </si>
  <si>
    <t>Agricultural &amp; Environmental Letters</t>
  </si>
  <si>
    <t>https://acsess.onlinelibrary.wiley.com/hub/journal/24719625/openaccess</t>
  </si>
  <si>
    <t>CC BY for mandated authors&lt;br /&gt;Choice of CC BY or CC BY-NC-ND for non-mandated authors</t>
  </si>
  <si>
    <t>AFE</t>
  </si>
  <si>
    <t>1461-9555</t>
  </si>
  <si>
    <t>1461-9563</t>
  </si>
  <si>
    <t>Agricultural and Forest Entomology</t>
  </si>
  <si>
    <t>https://onlinelibrary.wiley.com/page/journal/14619563/homepage/FundedAccess.html</t>
  </si>
  <si>
    <t>$4,410</t>
  </si>
  <si>
    <t>AGEC</t>
  </si>
  <si>
    <t>0169-5150</t>
  </si>
  <si>
    <t>1574-0862</t>
  </si>
  <si>
    <t>Agricultural Economics</t>
  </si>
  <si>
    <t>AGJ2</t>
  </si>
  <si>
    <t>1435-0645</t>
  </si>
  <si>
    <t xml:space="preserve">Agronomy Journal </t>
  </si>
  <si>
    <t>https://acsess.onlinelibrary.wiley.com/hub/journal/14350645/openaccess</t>
  </si>
  <si>
    <t>https://www.agronomy.org/publications/journals/author-resources/editorial-policies</t>
  </si>
  <si>
    <t>https://www.agronomy.org/publications/journals/author-resources/aj-instructions</t>
  </si>
  <si>
    <t>AGG2</t>
  </si>
  <si>
    <t>2639-6696</t>
  </si>
  <si>
    <t xml:space="preserve">Agrosystems, Geosciences &amp; Environment </t>
  </si>
  <si>
    <t>https://acsess.onlinelibrary.wiley.com/hub/journal/26396696/openaccess</t>
  </si>
  <si>
    <t>https://www.agronomy.org/publications/journals/author-resources/age-instructions</t>
  </si>
  <si>
    <t>AGA2</t>
  </si>
  <si>
    <t>2576-604X</t>
  </si>
  <si>
    <t>AGU Advances</t>
  </si>
  <si>
    <t>https://publications.agu.org/open-access</t>
  </si>
  <si>
    <t>http://publications.agu.org/open-access/</t>
  </si>
  <si>
    <t>AIC</t>
  </si>
  <si>
    <t>0001-1541</t>
  </si>
  <si>
    <t>1547-5905</t>
  </si>
  <si>
    <t>AIChE Journal</t>
  </si>
  <si>
    <t>https://onlinelibrary.wiley.com/page/journal/15475905/homepage/FundedAccess.html</t>
  </si>
  <si>
    <t>$4,800</t>
  </si>
  <si>
    <t>ART</t>
  </si>
  <si>
    <t>AIDS Research and Treatment</t>
  </si>
  <si>
    <t>https://onlinelibrary.wiley.com/page/journal/9351/homepage/open-access</t>
  </si>
  <si>
    <t>https://onlinelibrary.wiley.com/page/journal/9351/homepage/author-guidelines</t>
  </si>
  <si>
    <t>ADAW</t>
  </si>
  <si>
    <t>1042-1394</t>
  </si>
  <si>
    <t>1556-7591</t>
  </si>
  <si>
    <t>Alcoholism &amp; Drug Abuse Weekly</t>
  </si>
  <si>
    <t>ACER</t>
  </si>
  <si>
    <t>0145-6008</t>
  </si>
  <si>
    <t>1530-0277</t>
  </si>
  <si>
    <t>Alcoholism: Clinical and Experimental Research</t>
  </si>
  <si>
    <t>https://onlinelibrary.wiley.com/page/journal/15300277/homepage/FundedAccess.html</t>
  </si>
  <si>
    <t>0269-2813</t>
  </si>
  <si>
    <t>1365-2036</t>
  </si>
  <si>
    <t>Alimentary Pharmacology &amp; Therapeutics</t>
  </si>
  <si>
    <t>https://onlinelibrary.wiley.com/page/journal/13652036/homepage/FundedAccess.html</t>
  </si>
  <si>
    <t>$5,250</t>
  </si>
  <si>
    <t>ALL</t>
  </si>
  <si>
    <t>0105-4538</t>
  </si>
  <si>
    <t>1398-9995</t>
  </si>
  <si>
    <t>Allergy</t>
  </si>
  <si>
    <t>https://onlinelibrary.wiley.com/page/journal/13989995/homepage/FundedAccess.html</t>
  </si>
  <si>
    <t>https://onlinelibrary.wiley.com/page/journal/13989995/homepage/forauthors.html</t>
  </si>
  <si>
    <t>ALZ2</t>
  </si>
  <si>
    <t>1552-5279</t>
  </si>
  <si>
    <t>Alzheimer’s &amp; Dementia</t>
  </si>
  <si>
    <t>CC BY by mandate only</t>
  </si>
  <si>
    <t>https://alz-journals.onlinelibrary.wiley.com/hub/journal/15525279/homepage/open-access</t>
  </si>
  <si>
    <t>BSA3</t>
  </si>
  <si>
    <t>2997-3805</t>
  </si>
  <si>
    <t>Alzheimer’s &amp; Dementia: Behavior &amp; Socioeconomics of Aging</t>
  </si>
  <si>
    <t>CC BY-NC-ND unless mandated</t>
  </si>
  <si>
    <t>$2,150</t>
  </si>
  <si>
    <t>https://alz-journals.onlinelibrary.wiley.com/hub/journal/29973805/homepage/open-access</t>
  </si>
  <si>
    <t>DAD2</t>
  </si>
  <si>
    <t>2352-8729</t>
  </si>
  <si>
    <t>Alzheimer’s &amp; Dementia: Diagnosis, Assessment &amp; Disease Monitoring (DADM)</t>
  </si>
  <si>
    <t>$2,540</t>
  </si>
  <si>
    <t>https://alz-journals.onlinelibrary.wiley.com/hub/journal/23528729/homepage/open-access</t>
  </si>
  <si>
    <t>TRC2</t>
  </si>
  <si>
    <t>2352-8737</t>
  </si>
  <si>
    <t xml:space="preserve">Alzheimer's and Dementia: Translational Research and Clinical Interventions </t>
  </si>
  <si>
    <t xml:space="preserve">https://alz-journals.onlinelibrary.wiley.com/hub/journal/23528737/homepage/author-guidelines </t>
  </si>
  <si>
    <t xml:space="preserve">https://authorservices.wiley.com/author-resources/Journal-Authors/submission-peer-review/orcid.html </t>
  </si>
  <si>
    <t>AMAN</t>
  </si>
  <si>
    <t>0002-7294</t>
  </si>
  <si>
    <t>1548-1433</t>
  </si>
  <si>
    <t>American Anthropologist</t>
  </si>
  <si>
    <t>https://anthrosource.onlinelibrary.wiley.com/hub/author-rights-and-sharing#</t>
  </si>
  <si>
    <t>https://anthrosource.onlinelibrary.wiley.com/hub/journal/15481433/about/author-guidelines</t>
  </si>
  <si>
    <t>ABLJ</t>
  </si>
  <si>
    <t>0002-7766</t>
  </si>
  <si>
    <t>1744-1714</t>
  </si>
  <si>
    <t>American Business Law Journal</t>
  </si>
  <si>
    <t>https://onlinelibrary.wiley.com/page/journal/17441714/homepage/FundedAccess.html</t>
  </si>
  <si>
    <t>0094-0496</t>
  </si>
  <si>
    <t>1548-1425</t>
  </si>
  <si>
    <t>American Ethnologist</t>
  </si>
  <si>
    <t>https://anthrosource.onlinelibrary.wiley.com/hub/journal/15481425/about/author-guidelines</t>
  </si>
  <si>
    <t xml:space="preserve">AJAE </t>
  </si>
  <si>
    <t>1467-8276</t>
  </si>
  <si>
    <t xml:space="preserve">American Journal of Agricultural Economics </t>
  </si>
  <si>
    <t>CC BY, CC BY-NC, or CC BY-NC-ND</t>
  </si>
  <si>
    <t>$3,750</t>
  </si>
  <si>
    <t>https://onlinelibrary.wiley.com/page/journal/14678276/homepage/author-guidelines</t>
  </si>
  <si>
    <t>AJB2</t>
  </si>
  <si>
    <t>1537-2197</t>
  </si>
  <si>
    <t>American Journal of Botany</t>
  </si>
  <si>
    <t>https://bsapubs.onlinelibrary.wiley.com/hub/journal/15372197/homepage/fundedaccess</t>
  </si>
  <si>
    <t>https://bsapubs.onlinelibrary.wiley.com/hub/journal/15372197/homepage/forauthors#pp</t>
  </si>
  <si>
    <t xml:space="preserve">https://bsapubs.onlinelibrary.wiley.com/hub/journal/15372197/homepage/forauthors#pp </t>
  </si>
  <si>
    <t>AJCP</t>
  </si>
  <si>
    <t>0091-0562</t>
  </si>
  <si>
    <t>1573-2770</t>
  </si>
  <si>
    <t>American Journal of Community Psychology</t>
  </si>
  <si>
    <t>https://onlinelibrary.wiley.com/page/journal/15732770/homepage/FundedAccess.html</t>
  </si>
  <si>
    <t>$3,620</t>
  </si>
  <si>
    <t>AJES</t>
  </si>
  <si>
    <t>0002-9246</t>
  </si>
  <si>
    <t>1536-7150</t>
  </si>
  <si>
    <t>American Journal of Economics and Sociology - The</t>
  </si>
  <si>
    <t>https://onlinelibrary.wiley.com/page/journal/15367150/homepage/FundedAccess.html</t>
  </si>
  <si>
    <t>$2,550</t>
  </si>
  <si>
    <t>https://onlinelibrary.wiley.com/page/journal/15367150/homepage/forauthors.html</t>
  </si>
  <si>
    <t>AJH</t>
  </si>
  <si>
    <t>0361-8609</t>
  </si>
  <si>
    <t>1096-8652</t>
  </si>
  <si>
    <t>American Journal of Hematology</t>
  </si>
  <si>
    <t>$5,450</t>
  </si>
  <si>
    <t>https://authorservices.wiley.com/author-resources/Journal-Authors/licensing-open-access/open-access/onlineopen.html</t>
  </si>
  <si>
    <t>AJHB</t>
  </si>
  <si>
    <t>1042-0533</t>
  </si>
  <si>
    <t>1520-6300</t>
  </si>
  <si>
    <t>American Journal of Human Biology</t>
  </si>
  <si>
    <t>https://onlinelibrary.wiley.com/page/journal/15206300/homepage/FundedAccess.html</t>
  </si>
  <si>
    <t>$4,550</t>
  </si>
  <si>
    <t>AJIM</t>
  </si>
  <si>
    <t>0271-3586</t>
  </si>
  <si>
    <t>1097-0274</t>
  </si>
  <si>
    <t>American Journal of Industrial Medicine</t>
  </si>
  <si>
    <t>https://onlinelibrary.wiley.com/page/journal/10970274/homepage/FundedAccess.html</t>
  </si>
  <si>
    <t>AJMG.A</t>
  </si>
  <si>
    <t>1552-4825</t>
  </si>
  <si>
    <t>1552-4833</t>
  </si>
  <si>
    <t>American Journal of Medical Genetics Part A</t>
  </si>
  <si>
    <t>https://onlinelibrary.wiley.com/page/journal/15524876/homepage/FundedAccess.html</t>
  </si>
  <si>
    <t>$4,710</t>
  </si>
  <si>
    <t>AJMG.B</t>
  </si>
  <si>
    <t>1552-4841</t>
  </si>
  <si>
    <t>1552-485X</t>
  </si>
  <si>
    <t>American Journal of Medical Genetics Part B: Neuropsychiatric Genetics</t>
  </si>
  <si>
    <t>$3,920</t>
  </si>
  <si>
    <t>AJMG.C</t>
  </si>
  <si>
    <t>1552-4868</t>
  </si>
  <si>
    <t>1552-4876</t>
  </si>
  <si>
    <t>American Journal of Medical Genetics Part C: Seminars in Medical Genetics</t>
  </si>
  <si>
    <t>$3,460</t>
  </si>
  <si>
    <t>AJPA</t>
  </si>
  <si>
    <t>0002-9483</t>
  </si>
  <si>
    <t>1096-8644</t>
  </si>
  <si>
    <t>American Journal of Physical Anthropology</t>
  </si>
  <si>
    <t>https://onlinelibrary.wiley.com/page/journal/10968644/homepage/FundedAccess.html</t>
  </si>
  <si>
    <t>$4,840</t>
  </si>
  <si>
    <t>AJPS</t>
  </si>
  <si>
    <t>0092-5853</t>
  </si>
  <si>
    <t>1540-5907</t>
  </si>
  <si>
    <t>American Journal of Political Science</t>
  </si>
  <si>
    <t>https://onlinelibrary.wiley.com/page/journal/15405907/homepage/FundedAccess.html</t>
  </si>
  <si>
    <t>AJP</t>
  </si>
  <si>
    <t>0275-2565</t>
  </si>
  <si>
    <t>1098-2345</t>
  </si>
  <si>
    <t>American Journal of Primatology</t>
  </si>
  <si>
    <t>https://onlinelibrary.wiley.com/page/journal/10982345/homepage/FundedAccess.html</t>
  </si>
  <si>
    <t>$4,330</t>
  </si>
  <si>
    <t>AJI</t>
  </si>
  <si>
    <t>1046-7408</t>
  </si>
  <si>
    <t>1600-0897</t>
  </si>
  <si>
    <t>American Journal of Reproductive Immunology</t>
  </si>
  <si>
    <t>https://onlinelibrary.wiley.com/page/journal/16000897/homepage/FundedAccess.html</t>
  </si>
  <si>
    <t>$4,460</t>
  </si>
  <si>
    <t>AJT</t>
  </si>
  <si>
    <t>1600-6135</t>
  </si>
  <si>
    <t>1600-6143</t>
  </si>
  <si>
    <t>American Journal of Transplantation</t>
  </si>
  <si>
    <t>https://onlinelibrary.wiley.com/page/journal/16006143/homepage/FundedAccess.html</t>
  </si>
  <si>
    <t>$4,300</t>
  </si>
  <si>
    <t>AJAD</t>
  </si>
  <si>
    <t>1055-0496</t>
  </si>
  <si>
    <t>1521-0391</t>
  </si>
  <si>
    <t>American Journal on Addictions - The</t>
  </si>
  <si>
    <t>https://onlinelibrary.wiley.com/page/journal/15210391/homepage/FundedAccess.html</t>
  </si>
  <si>
    <t>ANAE</t>
  </si>
  <si>
    <t>0003-2409</t>
  </si>
  <si>
    <t>1365-2044</t>
  </si>
  <si>
    <t>Anaesthesia</t>
  </si>
  <si>
    <t>https://onlinelibrary.wiley.com/page/journal/13652044/homepage/FundedAccess.html</t>
  </si>
  <si>
    <t>$4,970</t>
  </si>
  <si>
    <t>ANR3</t>
  </si>
  <si>
    <t>Anaesthesia Reports</t>
  </si>
  <si>
    <t>https://onlinelibrary.wiley.com/page/journal/26373726/homepage/open-access</t>
  </si>
  <si>
    <t>$1,300</t>
  </si>
  <si>
    <t>https://authorservices.wiley.com/author-resources/Journal-Authors/licensing-open-access/open-access/self-archiving.html</t>
  </si>
  <si>
    <t>ASAP</t>
  </si>
  <si>
    <t>1529-7489</t>
  </si>
  <si>
    <t>1530-2415</t>
  </si>
  <si>
    <t>Analyses of Social Issues and Public Policy</t>
  </si>
  <si>
    <t>PHIB</t>
  </si>
  <si>
    <t>2153-9596</t>
  </si>
  <si>
    <t>2153-960X</t>
  </si>
  <si>
    <t>2153960X</t>
  </si>
  <si>
    <t>Analytic Philosophy</t>
  </si>
  <si>
    <t>https://onlinelibrary.wiley.com/page/journal/2153960X/homepage/FundedAccess.html</t>
  </si>
  <si>
    <t>Analytical Cellular Pathology</t>
  </si>
  <si>
    <t>https://onlinelibrary.wiley.com/page/journal/2641/homepage/open-access</t>
  </si>
  <si>
    <t>https://onlinelibrary.wiley.com/page/journal/2641/homepage/author-guidelines</t>
  </si>
  <si>
    <t>ANSA</t>
  </si>
  <si>
    <t>2628-5452</t>
  </si>
  <si>
    <t xml:space="preserve">Analytical Science Advances </t>
  </si>
  <si>
    <t>$3,180</t>
  </si>
  <si>
    <t>AHE</t>
  </si>
  <si>
    <t>0340-2096</t>
  </si>
  <si>
    <t>1439-0264</t>
  </si>
  <si>
    <t>Anatomia Histologia Embryologia</t>
  </si>
  <si>
    <t>https://onlinelibrary.wiley.com/page/journal/14390264/homepage/forauthors.html</t>
  </si>
  <si>
    <t>$3,850</t>
  </si>
  <si>
    <t>AR</t>
  </si>
  <si>
    <t>1932-8486</t>
  </si>
  <si>
    <t>1932-8494</t>
  </si>
  <si>
    <t>Anatomical Record: Advances in Integrative Anatomy and Evolutionary Biology - The</t>
  </si>
  <si>
    <t>https://onlinelibrary.wiley.com/page/journal/19328494/homepage/nihcompliance.htm</t>
  </si>
  <si>
    <t>https://onlinelibrary.wiley.com/page/journal/19328494/homepage/forauthors.html</t>
  </si>
  <si>
    <t>ASE</t>
  </si>
  <si>
    <t>1935-9772</t>
  </si>
  <si>
    <t>1935-9780</t>
  </si>
  <si>
    <t>Anatomical Sciences Education</t>
  </si>
  <si>
    <t>https://onlinelibrary.wiley.com/page/journal/19359780/homepage/FundedAccess.html</t>
  </si>
  <si>
    <t>https://onlinelibrary.wiley.com/page/journal/19359780/homepage/forauthors.html</t>
  </si>
  <si>
    <t>AND</t>
  </si>
  <si>
    <t>Andrologia</t>
  </si>
  <si>
    <t>https://onlinelibrary.wiley.com/page/journal/and/homepage/open-access</t>
  </si>
  <si>
    <t>$2,700</t>
  </si>
  <si>
    <t>https://onlinelibrary.wiley.com/page/journal/and/homepage/author-guidelines</t>
  </si>
  <si>
    <t>ANDR</t>
  </si>
  <si>
    <t>2047-2919</t>
  </si>
  <si>
    <t>2047-2927</t>
  </si>
  <si>
    <t>Andrology</t>
  </si>
  <si>
    <t>https://onlinelibrary.wiley.com/page/journal/20472927/homepage/FundedAccess.html</t>
  </si>
  <si>
    <t>$3,000</t>
  </si>
  <si>
    <t>ANE</t>
  </si>
  <si>
    <t>ANEMIA</t>
  </si>
  <si>
    <t>Anemia</t>
  </si>
  <si>
    <t>https://onlinelibrary.wiley.com/page/journal/6819/homepage/open-access</t>
  </si>
  <si>
    <t>https://onlinelibrary.wiley.com/page/journal/6819/homepage/author-guidelines</t>
  </si>
  <si>
    <t>ARP</t>
  </si>
  <si>
    <t>Anesthesiology Research and Practice</t>
  </si>
  <si>
    <t>https://onlinelibrary.wiley.com/page/journal/3575/homepage/open-access</t>
  </si>
  <si>
    <t>https://onlinelibrary.wiley.com/page/journal/3575/homepage/author-guidelines</t>
  </si>
  <si>
    <t>ANGE</t>
  </si>
  <si>
    <t>0044-8249</t>
  </si>
  <si>
    <t>1521-3757</t>
  </si>
  <si>
    <t>Angewandte Chemie</t>
  </si>
  <si>
    <t>https://onlinelibrary.wiley.com/page/journal/15213773/homepage/onlineopen</t>
  </si>
  <si>
    <t>CC BY for mandated authors&lt;br /&gt;CC BY-NC-ND for non-mandated authors</t>
  </si>
  <si>
    <t>$5,100</t>
  </si>
  <si>
    <t>https://onlinelibrary.wiley.com/page/journal/15213773/homepage/notice-to-authors</t>
  </si>
  <si>
    <t>ANIE</t>
  </si>
  <si>
    <t>1433-7851</t>
  </si>
  <si>
    <t>1521-3773</t>
  </si>
  <si>
    <t>Angewandte Chemie International Edition</t>
  </si>
  <si>
    <t>ANOV</t>
  </si>
  <si>
    <t>Angewandte Chemie Novit</t>
  </si>
  <si>
    <t>https://onlinelibrary.wiley.com/page/journal/25109537/homepage/open-access</t>
  </si>
  <si>
    <t>https://onlinelibrary.wiley.com/page/journal/15213773/homepage/preprints</t>
  </si>
  <si>
    <t>ACV</t>
  </si>
  <si>
    <t>1367-9430</t>
  </si>
  <si>
    <t>1469-1795</t>
  </si>
  <si>
    <t>Animal Conservation</t>
  </si>
  <si>
    <t>AGE</t>
  </si>
  <si>
    <t>0268-9146</t>
  </si>
  <si>
    <t>1365-2052</t>
  </si>
  <si>
    <t>Animal Genetics</t>
  </si>
  <si>
    <t>https://onlinelibrary.wiley.com/page/journal/13652052/homepage/FundedAccess.html</t>
  </si>
  <si>
    <t>AME2</t>
  </si>
  <si>
    <t>2576-2095</t>
  </si>
  <si>
    <t xml:space="preserve">Animal Models and Experimental Medicine </t>
  </si>
  <si>
    <t>https://onlinelibrary.wiley.com/journal/25762095</t>
  </si>
  <si>
    <t xml:space="preserve">ARO2 </t>
  </si>
  <si>
    <t>2835-5075</t>
  </si>
  <si>
    <t>Animal Research and One Health</t>
  </si>
  <si>
    <t>https://onlinelibrary.wiley.com/page/journal/28355075/homepage/open-access</t>
  </si>
  <si>
    <t xml:space="preserve">https://onlinelibrary.wiley.com/page/journal/28355075/homepage/open-access  </t>
  </si>
  <si>
    <t>ASJ</t>
  </si>
  <si>
    <t>1344-3941</t>
  </si>
  <si>
    <t>1740-0929</t>
  </si>
  <si>
    <t>Animal Science Journal</t>
  </si>
  <si>
    <t>https://onlinelibrary.wiley.com/page/journal/17400929/homepage/FundedAccess.html</t>
  </si>
  <si>
    <t>$4,000</t>
  </si>
  <si>
    <t>ANDP</t>
  </si>
  <si>
    <t>0003-3804</t>
  </si>
  <si>
    <t>1521-3889</t>
  </si>
  <si>
    <t>Annalen der Physik</t>
  </si>
  <si>
    <t>$3,840</t>
  </si>
  <si>
    <t>https://onlinelibrary.wiley.com/page/journal/15213889/homepage/2257_author_guidelines.html</t>
  </si>
  <si>
    <t>NAPA</t>
  </si>
  <si>
    <t>AAP</t>
  </si>
  <si>
    <t>2153-957X</t>
  </si>
  <si>
    <t>2153-9588</t>
  </si>
  <si>
    <t>Annals of Anthropological Practice</t>
  </si>
  <si>
    <t>AAB</t>
  </si>
  <si>
    <t>0003-4746</t>
  </si>
  <si>
    <t>1744-7348</t>
  </si>
  <si>
    <t>Annals of Applied Biology</t>
  </si>
  <si>
    <t>https://onlinelibrary.wiley.com/page/journal/17447348/homepage/FundedAccess.html</t>
  </si>
  <si>
    <t>$3,570</t>
  </si>
  <si>
    <t>https://onlinelibrary.wiley.com/page/journal/17447348/homepage/forauthors.html</t>
  </si>
  <si>
    <t>ACN3</t>
  </si>
  <si>
    <t>ACTN</t>
  </si>
  <si>
    <t>2328-9503</t>
  </si>
  <si>
    <t>Annals of Clinical and Translational Neurology</t>
  </si>
  <si>
    <t>https://onlinelibrary.wiley.com/page/journal/17447348/homepage/custom_copy.htm</t>
  </si>
  <si>
    <t>https://onlinelibrary.wiley.com/page/journal/23289503/homepage/article_publication_charges.htm</t>
  </si>
  <si>
    <t>https://onlinelibrary.wiley.com/page/journal/23289503/homepage/custom_copy.htm</t>
  </si>
  <si>
    <t>AGS3</t>
  </si>
  <si>
    <t>2475-0328</t>
  </si>
  <si>
    <t>Annals of Gastroenterological Surgery</t>
  </si>
  <si>
    <t>https://onlinelibrary.wiley.com/page/journal/24750328/homepage/forauthors.html</t>
  </si>
  <si>
    <t>https://onlinelibrary.wiley.com/page/journal/24750328/homepage/article_publication_charges.htm</t>
  </si>
  <si>
    <t>AHG</t>
  </si>
  <si>
    <t>0003-4800</t>
  </si>
  <si>
    <t>1469-1809</t>
  </si>
  <si>
    <t>Annals of Human Genetics</t>
  </si>
  <si>
    <t>https://onlinelibrary.wiley.com/page/journal/14691809/homepage/FundedAccess.html</t>
  </si>
  <si>
    <t>$2,950</t>
  </si>
  <si>
    <t>ANA</t>
  </si>
  <si>
    <t>0364-5134</t>
  </si>
  <si>
    <t>1531-8249</t>
  </si>
  <si>
    <t>Annals of Neurology</t>
  </si>
  <si>
    <t>https://onlinelibrary.wiley.com/page/journal/15318249/homepage/FundedAccess.html</t>
  </si>
  <si>
    <t>ANEC</t>
  </si>
  <si>
    <t>1082-720X</t>
  </si>
  <si>
    <t>1542-474X</t>
  </si>
  <si>
    <t>1542474X</t>
  </si>
  <si>
    <t>Annals of Noninvasive Electrocardiology</t>
  </si>
  <si>
    <t>https://onlinelibrary.wiley.com/page/journal/1542474X/homepage/FundedAccess.html</t>
  </si>
  <si>
    <t>$2,840</t>
  </si>
  <si>
    <t>APCE</t>
  </si>
  <si>
    <t>1370-4788</t>
  </si>
  <si>
    <t>1467-8292</t>
  </si>
  <si>
    <t>Annals of Public and Cooperative Economics</t>
  </si>
  <si>
    <t>https://onlinelibrary.wiley.com/page/journal/14678292/homepage/FundedAccess.html</t>
  </si>
  <si>
    <t>$3,240</t>
  </si>
  <si>
    <t>18mo embargo</t>
  </si>
  <si>
    <t>CNS3</t>
  </si>
  <si>
    <t>2831-3267</t>
  </si>
  <si>
    <t>Annals of the Child Neurology Society</t>
  </si>
  <si>
    <t>https://onlinelibrary.wiley.com/page/journal/28313267/homepage/article-publication-charges.html</t>
  </si>
  <si>
    <t>NYAS</t>
  </si>
  <si>
    <t>0077-8923</t>
  </si>
  <si>
    <t>1749-6632</t>
  </si>
  <si>
    <t>Annals of the New York Academy of Sciences</t>
  </si>
  <si>
    <t>AEQ</t>
  </si>
  <si>
    <t>0161-7761</t>
  </si>
  <si>
    <t>1548-1492</t>
  </si>
  <si>
    <t>Anthropology &amp; Education Quarterly</t>
  </si>
  <si>
    <t>https://anthrosource.onlinelibrary.wiley.com/hub/journal/15481492/about/author-guidelines</t>
  </si>
  <si>
    <t>ANHU</t>
  </si>
  <si>
    <t>1559-9167</t>
  </si>
  <si>
    <t>1548-1409</t>
  </si>
  <si>
    <t>Anthropology and Humanism</t>
  </si>
  <si>
    <t>https://anthrosource.onlinelibrary.wiley.com/hub/journal/15481409/about/author-guidelines</t>
  </si>
  <si>
    <t>ANNE</t>
  </si>
  <si>
    <t>1541-6151</t>
  </si>
  <si>
    <t>1556-3502</t>
  </si>
  <si>
    <t>Anthropology News</t>
  </si>
  <si>
    <t>-</t>
  </si>
  <si>
    <t>https://anthrosource.onlinelibrary.wiley.com/hub/journal/15563502/about/author-guidelines</t>
  </si>
  <si>
    <t>ANOC</t>
  </si>
  <si>
    <t>1053-4202</t>
  </si>
  <si>
    <t>1556-3537</t>
  </si>
  <si>
    <t>Anthropology of Consciousness</t>
  </si>
  <si>
    <t>https://anthrosource.onlinelibrary.wiley.com/hub/contact-us</t>
  </si>
  <si>
    <t>https://anthrosource.onlinelibrary.wiley.com/hub/journal/15563537/about/author-guidelines</t>
  </si>
  <si>
    <t>AWR</t>
  </si>
  <si>
    <t>0883-024X</t>
  </si>
  <si>
    <t>1548-1417</t>
  </si>
  <si>
    <t>Anthropology of Work Review</t>
  </si>
  <si>
    <t>ANTH</t>
  </si>
  <si>
    <t>0268-540X</t>
  </si>
  <si>
    <t>1467-8322</t>
  </si>
  <si>
    <t>Anthropology Today</t>
  </si>
  <si>
    <t>https://onlinelibrary.wiley.com/page/journal/14678322/homepage/FundedAccess.html</t>
  </si>
  <si>
    <t>ANTI</t>
  </si>
  <si>
    <t>0066-4812</t>
  </si>
  <si>
    <t>1467-8330</t>
  </si>
  <si>
    <t>Antipode</t>
  </si>
  <si>
    <t>https://onlinelibrary.wiley.com/page/journal/14678330/homepage/FundedAccess.html</t>
  </si>
  <si>
    <t>1445-1433</t>
  </si>
  <si>
    <t>1445-2197</t>
  </si>
  <si>
    <t>ANZ Journal of Surgery</t>
  </si>
  <si>
    <t>https://onlinelibrary.wiley.com/page/journal/14452197/homepage/FundedAccess.html</t>
  </si>
  <si>
    <t>AORN</t>
  </si>
  <si>
    <t>1878-0369</t>
  </si>
  <si>
    <t xml:space="preserve">AORN Journal </t>
  </si>
  <si>
    <t>https://aornjournal.onlinelibrary.wiley.com/page/journal/18780369/homepage/forauthors.html</t>
  </si>
  <si>
    <t>$3,360</t>
  </si>
  <si>
    <t>https://aornjournal.onlinelibrary.wiley.com/page/journal/18780369/homepage/author_queries.htm</t>
  </si>
  <si>
    <t>APM</t>
  </si>
  <si>
    <t>0903-4641</t>
  </si>
  <si>
    <t>1600-0463</t>
  </si>
  <si>
    <t>APMIS</t>
  </si>
  <si>
    <t>https://onlinelibrary.wiley.com/page/journal/16000463/homepage/FundedAccess.html</t>
  </si>
  <si>
    <t>https://onlinelibrary.wiley.com/page/journal/16000463/homepage/forauthors.html</t>
  </si>
  <si>
    <t>APS3</t>
  </si>
  <si>
    <t>2168-0450</t>
  </si>
  <si>
    <t>Applications in Plant Sciences</t>
  </si>
  <si>
    <t>https://onlinelibrary.wiley.com/page/journal/21680450/homepage/ForAuthors.html</t>
  </si>
  <si>
    <t>https://onlinelibrary.wiley.com/page/journal/21680450/homepage/article_publication_charges.htm</t>
  </si>
  <si>
    <t>AIL2</t>
  </si>
  <si>
    <t>2689-5595</t>
  </si>
  <si>
    <t>Applied AI Letters</t>
  </si>
  <si>
    <t>$2,420</t>
  </si>
  <si>
    <t>https://onlinelibrary.wiley.com/page/journal/26895595/homepage/open-access</t>
  </si>
  <si>
    <t>AESS</t>
  </si>
  <si>
    <t>Applied and Environmental Soil Science</t>
  </si>
  <si>
    <t>https://onlinelibrary.wiley.com/page/journal/9248/homepage/open-access</t>
  </si>
  <si>
    <t>https://onlinelibrary.wiley.com/page/journal/9248/homepage/author-guidelines</t>
  </si>
  <si>
    <t>ABB</t>
  </si>
  <si>
    <t>Applied Bionics and Biomechanics</t>
  </si>
  <si>
    <t>https://onlinelibrary.wiley.com/page/journal/9309/homepage/open-access</t>
  </si>
  <si>
    <t>https://onlinelibrary.wiley.com/page/journal/9309/homepage/author-guidelines</t>
  </si>
  <si>
    <t>0888-4080</t>
  </si>
  <si>
    <t>1099-0720</t>
  </si>
  <si>
    <t>Applied Cognitive Psychology</t>
  </si>
  <si>
    <t>https://onlinelibrary.wiley.com/page/journal/10990720/homepage/FundedAccess.html</t>
  </si>
  <si>
    <t>ACISC</t>
  </si>
  <si>
    <t>Applied Computational Intelligence and Soft Computing</t>
  </si>
  <si>
    <t>https://onlinelibrary.wiley.com/page/journal/4795/homepage/open-access</t>
  </si>
  <si>
    <t>https://onlinelibrary.wiley.com/page/journal/4795/homepage/author-guidelines</t>
  </si>
  <si>
    <t>AEPP</t>
  </si>
  <si>
    <t>2040-5804</t>
  </si>
  <si>
    <t>Applied Economic Perspectives and Policy</t>
  </si>
  <si>
    <t>AOC</t>
  </si>
  <si>
    <t>0268-2605</t>
  </si>
  <si>
    <t>1099-0739</t>
  </si>
  <si>
    <t>Applied Organometallic Chemistry</t>
  </si>
  <si>
    <t>APPS</t>
  </si>
  <si>
    <t>0269-994X</t>
  </si>
  <si>
    <t>1464-0597</t>
  </si>
  <si>
    <t>Applied Psychology</t>
  </si>
  <si>
    <t>https://onlinelibrary.wiley.com/page/journal/14640597/homepage/FundedAccess.html</t>
  </si>
  <si>
    <t>APHW</t>
  </si>
  <si>
    <t>1758-0846</t>
  </si>
  <si>
    <t>1758-0854</t>
  </si>
  <si>
    <t>Applied Psychology: Health and Well-Being</t>
  </si>
  <si>
    <t>https://onlinelibrary.wiley.com/page/journal/17580854/homepage/FundedAccess.html</t>
  </si>
  <si>
    <t>ASMB</t>
  </si>
  <si>
    <t>1524-1904</t>
  </si>
  <si>
    <t>1526-4025</t>
  </si>
  <si>
    <t>Applied Stochastic Models in Business and Industry</t>
  </si>
  <si>
    <t>AVSC</t>
  </si>
  <si>
    <t>1402-2001</t>
  </si>
  <si>
    <t>1654-109X</t>
  </si>
  <si>
    <t>1654109X</t>
  </si>
  <si>
    <t>Applied Vegetation Science</t>
  </si>
  <si>
    <t>https://onlinelibrary.wiley.com/page/journal/1654109X/homepage/FundedAccess.html</t>
  </si>
  <si>
    <t>ANU</t>
  </si>
  <si>
    <t>Aquaculture Nutrition</t>
  </si>
  <si>
    <t>https://onlinelibrary.wiley.com/page/journal/anu/homepage/open-access</t>
  </si>
  <si>
    <t>$2,350</t>
  </si>
  <si>
    <t>https://onlinelibrary.wiley.com/page/journal/anu/homepage/author-guidelines</t>
  </si>
  <si>
    <t>ARE</t>
  </si>
  <si>
    <t>Aquaculture Research</t>
  </si>
  <si>
    <t>https://onlinelibrary.wiley.com/page/journal/are/homepage/open-access</t>
  </si>
  <si>
    <t>https://onlinelibrary.wiley.com/page/journal/are/homepage/author-guidelines</t>
  </si>
  <si>
    <t>AFF2</t>
  </si>
  <si>
    <t>2693-8847</t>
  </si>
  <si>
    <t>Aquaculture, Fish and Fisheries</t>
  </si>
  <si>
    <t xml:space="preserve">https://onlinelibrary.wiley.com/page/journal/26938847/homepage/open-access </t>
  </si>
  <si>
    <t>Transparent peer review</t>
  </si>
  <si>
    <t>AQC</t>
  </si>
  <si>
    <t>1052-7613</t>
  </si>
  <si>
    <t>1099-0755</t>
  </si>
  <si>
    <t>Aquatic Conservation: Marine and Freshwater Ecosystems</t>
  </si>
  <si>
    <t>https://onlinelibrary.wiley.com/page/journal/10990755/homepage/FundedAccess.html</t>
  </si>
  <si>
    <t>$4,730</t>
  </si>
  <si>
    <t>AAE</t>
  </si>
  <si>
    <t>0905-7196</t>
  </si>
  <si>
    <t>1600-0471</t>
  </si>
  <si>
    <t>Arabian Archaeology and Epigraphy</t>
  </si>
  <si>
    <t>https://onlinelibrary.wiley.com/page/journal/16000471/homepage/FundedAccess.html</t>
  </si>
  <si>
    <t>1075-2196</t>
  </si>
  <si>
    <t>1099-0763</t>
  </si>
  <si>
    <t>Archaeological Prospection</t>
  </si>
  <si>
    <t>https://onlinelibrary.wiley.com/page/journal/10990763/homepage/FundedAccess.html</t>
  </si>
  <si>
    <t>ARCO</t>
  </si>
  <si>
    <t>ARC5</t>
  </si>
  <si>
    <t>0003-8121</t>
  </si>
  <si>
    <t>1834-4453</t>
  </si>
  <si>
    <t>Archaeology in Oceania</t>
  </si>
  <si>
    <t>https://onlinelibrary.wiley.com/page/journal/18344453/homepage/FundedAccess.html</t>
  </si>
  <si>
    <t>https://onlinelibrary.wiley.com/page/journal/18344453/homepage/forauthors.html</t>
  </si>
  <si>
    <t>Considers preprints for review articles previously available as preprints</t>
  </si>
  <si>
    <t>ARCM</t>
  </si>
  <si>
    <t>0003-813X</t>
  </si>
  <si>
    <t>1475-4754</t>
  </si>
  <si>
    <t>Archaeometry</t>
  </si>
  <si>
    <t>https://onlinelibrary.wiley.com/page/journal/14754754/homepage/FundedAccess.html</t>
  </si>
  <si>
    <t>APAA</t>
  </si>
  <si>
    <t>1551-823X</t>
  </si>
  <si>
    <t>1551-8248</t>
  </si>
  <si>
    <t>Archeological Papers of the American Anthropological Association</t>
  </si>
  <si>
    <t>https://anthrosource.onlinelibrary.wiley.com/hub/journal/15518248/about/author-guidelines</t>
  </si>
  <si>
    <t>ARDP</t>
  </si>
  <si>
    <t>0365-6233</t>
  </si>
  <si>
    <t>1521-4184</t>
  </si>
  <si>
    <t>Archiv der Pharmazie</t>
  </si>
  <si>
    <t>https://onlinelibrary.wiley.com/page/journal/15214184/homepage/FundedAccess.html</t>
  </si>
  <si>
    <t>ARCH</t>
  </si>
  <si>
    <t>0739-4462</t>
  </si>
  <si>
    <t>1520-6327</t>
  </si>
  <si>
    <t>Archives of Insect Biochemistry and Physiology</t>
  </si>
  <si>
    <t>https://onlinelibrary.wiley.com/page/journal/15206327/homepage/FundedAccess.html</t>
  </si>
  <si>
    <t>AREA</t>
  </si>
  <si>
    <t>0004-0894</t>
  </si>
  <si>
    <t>1475-4762</t>
  </si>
  <si>
    <t>Area</t>
  </si>
  <si>
    <t>https://onlinelibrary.wiley.com/page/journal/14754762/homepage/FundedAccess.html</t>
  </si>
  <si>
    <t>$3,650</t>
  </si>
  <si>
    <t>2326-5191</t>
  </si>
  <si>
    <t>2326-5205</t>
  </si>
  <si>
    <t>Arthritis &amp; Rheumatology</t>
  </si>
  <si>
    <t>https://onlinelibrary.wiley.com/page/journal/23265205/homepage/FundedAccess.html</t>
  </si>
  <si>
    <t>$5,190</t>
  </si>
  <si>
    <t>https://onlinelibrary.wiley.com/page/journal/23265205/homepage/forauthors.html</t>
  </si>
  <si>
    <t>ACR</t>
  </si>
  <si>
    <t>2151-464X</t>
  </si>
  <si>
    <t>2151-4658</t>
  </si>
  <si>
    <t>Arthritis Care &amp; Research</t>
  </si>
  <si>
    <t>https://onlinelibrary.wiley.com/page/journal/21514658/homepage/FundedAccess.html</t>
  </si>
  <si>
    <t>$4,500</t>
  </si>
  <si>
    <t>https://onlinelibrary.wiley.com/page/journal/21514658/homepage/forauthors.html</t>
  </si>
  <si>
    <t>AOR</t>
  </si>
  <si>
    <t>0160-564X</t>
  </si>
  <si>
    <t>1525-1594</t>
  </si>
  <si>
    <t>Artificial Organs</t>
  </si>
  <si>
    <t>https://onlinelibrary.wiley.com/page/journal/15251594/homepage/FundedAccess.html</t>
  </si>
  <si>
    <t>AEHE</t>
  </si>
  <si>
    <t>1551-6970</t>
  </si>
  <si>
    <t>1554-6306</t>
  </si>
  <si>
    <t>ASHE Higher Education Report</t>
  </si>
  <si>
    <t>https://onlinelibrary.wiley.com/page/journal/15546306/homepage/ForAuthors.html</t>
  </si>
  <si>
    <t>6mo embargo</t>
  </si>
  <si>
    <t>APP5</t>
  </si>
  <si>
    <t>2050-2680</t>
  </si>
  <si>
    <t>Asia and the Pacific Policy Studies</t>
  </si>
  <si>
    <t>https://onlinelibrary.wiley.com/journal/20502680</t>
  </si>
  <si>
    <t>$1,810</t>
  </si>
  <si>
    <t>https://onlinelibrary.wiley.com/page/journal/20502680/homepage/free_open_access_publication.htm</t>
  </si>
  <si>
    <t>https://onlinelibrary.wiley.com/page/journal/20502680/homepage/forauthors.html</t>
  </si>
  <si>
    <t>APHR</t>
  </si>
  <si>
    <t>1038-4111</t>
  </si>
  <si>
    <t>1744-7941</t>
  </si>
  <si>
    <t>Asia Pacific Journal of Human Resources</t>
  </si>
  <si>
    <t>https://onlinelibrary.wiley.com/page/journal/17447941/homepage/FundedAccess.html</t>
  </si>
  <si>
    <t>APV</t>
  </si>
  <si>
    <t>1360-7456</t>
  </si>
  <si>
    <t>1467-8373</t>
  </si>
  <si>
    <t>Asia Pacific Viewpoint</t>
  </si>
  <si>
    <t>https://onlinelibrary.wiley.com/page/journal/14678373/homepage/FundedAccess.html</t>
  </si>
  <si>
    <t>ASEJ</t>
  </si>
  <si>
    <t>1351-3958</t>
  </si>
  <si>
    <t>1467-8381</t>
  </si>
  <si>
    <t>Asian Economic Journal</t>
  </si>
  <si>
    <t>https://onlinelibrary.wiley.com/page/journal/14678381/homepage/FundedAccess.html</t>
  </si>
  <si>
    <t>$2,810</t>
  </si>
  <si>
    <t>AEPR</t>
  </si>
  <si>
    <t>1832-8105</t>
  </si>
  <si>
    <t>1748-3131</t>
  </si>
  <si>
    <t>Asian Economic Policy Review</t>
  </si>
  <si>
    <t>https://onlinelibrary.wiley.com/page/journal/17483131/homepage/FundedAccess.html</t>
  </si>
  <si>
    <t xml:space="preserve">Open peer review </t>
  </si>
  <si>
    <t>ASJC</t>
  </si>
  <si>
    <t>1561-8625</t>
  </si>
  <si>
    <t>1934-6093</t>
  </si>
  <si>
    <t>Asian Journal of Control</t>
  </si>
  <si>
    <t>https://onlinelibrary.wiley.com/page/journal/19346093/homepage/FundedAccess.html</t>
  </si>
  <si>
    <t>$2,850</t>
  </si>
  <si>
    <t>ASES</t>
  </si>
  <si>
    <t>1758-5902</t>
  </si>
  <si>
    <t>1758-5910</t>
  </si>
  <si>
    <t>Asian Journal of Endoscopic Surgery</t>
  </si>
  <si>
    <t>https://onlinelibrary.wiley.com/page/journal/17585910/homepage/FundedAccess.html</t>
  </si>
  <si>
    <t>AJOC</t>
  </si>
  <si>
    <t>2193-5807</t>
  </si>
  <si>
    <t>1522-2357</t>
  </si>
  <si>
    <t>Asian Journal of Organic Chemistry</t>
  </si>
  <si>
    <t>https://onlinelibrary.wiley.com/page/journal/21935815/homepage/onlineopen</t>
  </si>
  <si>
    <t>$4,030</t>
  </si>
  <si>
    <t>https://onlinelibrary.wiley.com/page/journal/21935815/homepage/2157_authors.html</t>
  </si>
  <si>
    <t>AJSP</t>
  </si>
  <si>
    <t>1367-2223</t>
  </si>
  <si>
    <t>1467-839X</t>
  </si>
  <si>
    <t>1467839X</t>
  </si>
  <si>
    <t>Asian Journal of Social Psychology</t>
  </si>
  <si>
    <t>https://onlinelibrary.wiley.com/page/journal/1467839X/homepage/FundedAccess.html</t>
  </si>
  <si>
    <t>$3,120</t>
  </si>
  <si>
    <t>ASPP</t>
  </si>
  <si>
    <t>1943-0779</t>
  </si>
  <si>
    <t>1943-0787</t>
  </si>
  <si>
    <t>Asian Politics &amp; Policy</t>
  </si>
  <si>
    <t>https://onlinelibrary.wiley.com/page/journal/19430787/homepage/FundedAccess.html</t>
  </si>
  <si>
    <t>ASWP</t>
  </si>
  <si>
    <t>1753-1403</t>
  </si>
  <si>
    <t>1753-1411</t>
  </si>
  <si>
    <t>Asian Social Work and Policy Review</t>
  </si>
  <si>
    <t>https://onlinelibrary.wiley.com/page/journal/17531411/homepage/FundedAccess.html</t>
  </si>
  <si>
    <t>APEL</t>
  </si>
  <si>
    <t>0818-9935</t>
  </si>
  <si>
    <t>1467-8411</t>
  </si>
  <si>
    <t>Asian-Pacific Economic Literature</t>
  </si>
  <si>
    <t>https://onlinelibrary.wiley.com/page/journal/14678411/homepage/FundedAccess.html</t>
  </si>
  <si>
    <t>AEHR</t>
  </si>
  <si>
    <t>0004-8992</t>
  </si>
  <si>
    <t>2832-157X</t>
  </si>
  <si>
    <t>2832157X</t>
  </si>
  <si>
    <t>Asia-Pacific Economic History Review</t>
  </si>
  <si>
    <t xml:space="preserve">https://onlinelibrary.wiley.com/page/journal/2832157x/homepage/fundedaccess.html </t>
  </si>
  <si>
    <t>https://onlinelibrary.wiley.com/page/journal/2832157x/homepage/fundedaccess.html</t>
  </si>
  <si>
    <t>APJ</t>
  </si>
  <si>
    <t>1932-2135</t>
  </si>
  <si>
    <t>1932-2143</t>
  </si>
  <si>
    <t>Asia-Pacific Journal of Chemical Engineering</t>
  </si>
  <si>
    <t>https://onlinelibrary.wiley.com/journal/19322143/homepage/FundedAccess.html</t>
  </si>
  <si>
    <t>AJCO</t>
  </si>
  <si>
    <t>1743-7555</t>
  </si>
  <si>
    <t>1743-7563</t>
  </si>
  <si>
    <t>Asia-Pacific Journal of Clinical Oncology</t>
  </si>
  <si>
    <t>https://onlinelibrary.wiley.com/page/journal/17437563/homepage/FundedAccess.html</t>
  </si>
  <si>
    <t>AJFS</t>
  </si>
  <si>
    <t>2041-9945</t>
  </si>
  <si>
    <t>2041-6156</t>
  </si>
  <si>
    <t>Asia-Pacific Journal of Financial Studies</t>
  </si>
  <si>
    <t>https://onlinelibrary.wiley.com/page/journal/20416156/homepage/FundedAccess.html</t>
  </si>
  <si>
    <t>Triple anonymized</t>
  </si>
  <si>
    <t>APPY</t>
  </si>
  <si>
    <t>1758-5864</t>
  </si>
  <si>
    <t>1758-5872</t>
  </si>
  <si>
    <t>Asia-Pacific Psychiatry</t>
  </si>
  <si>
    <t>https://onlinelibrary.wiley.com/page/journal/17585872/homepage/FundedAccess.html</t>
  </si>
  <si>
    <t>1041-6099</t>
  </si>
  <si>
    <t>1536-0725</t>
  </si>
  <si>
    <t>Assessment Update</t>
  </si>
  <si>
    <t>ASNA</t>
  </si>
  <si>
    <t>0004-6337</t>
  </si>
  <si>
    <t>1521-3994</t>
  </si>
  <si>
    <t>Astronomische Nachrichten - Astronomical Notes</t>
  </si>
  <si>
    <t>https://onlinelibrary.wiley.com/page/journal/15213994/homepage/2228_authorguidelines.html</t>
  </si>
  <si>
    <t>ASL</t>
  </si>
  <si>
    <t>ASL2</t>
  </si>
  <si>
    <t>1530-261X</t>
  </si>
  <si>
    <t>Atmospheric Science Letters</t>
  </si>
  <si>
    <t xml:space="preserve">CC BY only (CC-BY-NC or CC-BY-NC-ND by mandate only) </t>
  </si>
  <si>
    <t>AEC</t>
  </si>
  <si>
    <t>1442-9985</t>
  </si>
  <si>
    <t>1442-9993</t>
  </si>
  <si>
    <t>Austral Ecology</t>
  </si>
  <si>
    <t>https://onlinelibrary.wiley.com/page/journal/14429993/homepage/FundedAccess.html</t>
  </si>
  <si>
    <t>AEN</t>
  </si>
  <si>
    <t>1326-6756</t>
  </si>
  <si>
    <t>1440-6055</t>
  </si>
  <si>
    <t>Austral Entomology</t>
  </si>
  <si>
    <t>https://onlinelibrary.wiley.com/page/journal/20521758/homepage/FundedAccess.html</t>
  </si>
  <si>
    <t>AJD</t>
  </si>
  <si>
    <t>0004-8380</t>
  </si>
  <si>
    <t>1440-0960</t>
  </si>
  <si>
    <t>Australasian Journal of Dermatology</t>
  </si>
  <si>
    <t>https://onlinelibrary.wiley.com/page/journal/14400960/homepage/FundedAccess.html</t>
  </si>
  <si>
    <t>$4,160</t>
  </si>
  <si>
    <t>AJUM</t>
  </si>
  <si>
    <t>AJU2</t>
  </si>
  <si>
    <t>1836-6864</t>
  </si>
  <si>
    <t>2205-0140</t>
  </si>
  <si>
    <t>Australasian Journal of Ultrasound in Medicine</t>
  </si>
  <si>
    <t>https://onlinelibrary.wiley.com/page/journal/22050140/homepage/FundedAccess.html</t>
  </si>
  <si>
    <t>$3,450</t>
  </si>
  <si>
    <t>AJAG</t>
  </si>
  <si>
    <t>AJA</t>
  </si>
  <si>
    <t>1440-6381</t>
  </si>
  <si>
    <t>1741-6612</t>
  </si>
  <si>
    <t>Australasian Journal on Ageing</t>
  </si>
  <si>
    <t>https://onlinelibrary.wiley.com/page/journal/17416612/homepage/FundedAccess.html</t>
  </si>
  <si>
    <t>ANZS</t>
  </si>
  <si>
    <t>1369-1473</t>
  </si>
  <si>
    <t>1467-842X</t>
  </si>
  <si>
    <t>1467842X</t>
  </si>
  <si>
    <t>Australia and New Zealand Journal of Statistics</t>
  </si>
  <si>
    <t>https://onlinelibrary.wiley.com/page/journal/1467842x/homepage/forauthors.html</t>
  </si>
  <si>
    <t>AUAR</t>
  </si>
  <si>
    <t>1035-6908</t>
  </si>
  <si>
    <t>1835-2561</t>
  </si>
  <si>
    <t>Australian Accounting Review</t>
  </si>
  <si>
    <t>https://onlinelibrary.wiley.com/page/journal/18352561/homepage/FundedAccess.html</t>
  </si>
  <si>
    <t>$2,920</t>
  </si>
  <si>
    <t>ANZF</t>
  </si>
  <si>
    <t>0814-723X</t>
  </si>
  <si>
    <t>1467-8438</t>
  </si>
  <si>
    <t>Australian and New Zealand Journal of Family Therapy</t>
  </si>
  <si>
    <t>https://onlinelibrary.wiley.com/page/journal/14678438/homepage/FundedAccess.html</t>
  </si>
  <si>
    <t>AJO</t>
  </si>
  <si>
    <t>0004-8666</t>
  </si>
  <si>
    <t>1479-828X</t>
  </si>
  <si>
    <t>1479828X</t>
  </si>
  <si>
    <t>Australian and New Zealand Journal of Obstetrics and Gynaecology - The</t>
  </si>
  <si>
    <t>AZPH</t>
  </si>
  <si>
    <t>1326-0200</t>
  </si>
  <si>
    <t>Australian and New Zealand Journal of Public Health</t>
  </si>
  <si>
    <t>CC BY for mandated authors&lt;br /&gt; CC BY-NC-ND for non-mandated authors</t>
  </si>
  <si>
    <t xml:space="preserve">Inquire Directly </t>
  </si>
  <si>
    <t>https://onlinelibrary.wiley.com/page/journal/17536405/homepage/forauthors.html</t>
  </si>
  <si>
    <t>ADJ</t>
  </si>
  <si>
    <t>0045-0421</t>
  </si>
  <si>
    <t>1834-7819</t>
  </si>
  <si>
    <t>Australian Dental Journal</t>
  </si>
  <si>
    <t>https://onlinelibrary.wiley.com/page/journal/18347819/homepage/FundedAccess.html</t>
  </si>
  <si>
    <t>AEPA</t>
  </si>
  <si>
    <t>0004-900X</t>
  </si>
  <si>
    <t>1467-8454</t>
  </si>
  <si>
    <t>Australian Economic Papers</t>
  </si>
  <si>
    <t>https://onlinelibrary.wiley.com/page/journal/14678454/homepage/FundedAccess.html</t>
  </si>
  <si>
    <t>AERE</t>
  </si>
  <si>
    <t>0004-9018</t>
  </si>
  <si>
    <t>1467-8462</t>
  </si>
  <si>
    <t>Australian Economic Review - The</t>
  </si>
  <si>
    <t>https://onlinelibrary.wiley.com/page/journal/14678462/homepage/FundedAccess.html</t>
  </si>
  <si>
    <t>AEJ</t>
  </si>
  <si>
    <t>1329-1947</t>
  </si>
  <si>
    <t>1747-4477</t>
  </si>
  <si>
    <t>Australian Endodontic Journal</t>
  </si>
  <si>
    <t>https://onlinelibrary.wiley.com/page/journal/17474477/homepage/FundedAccess.html</t>
  </si>
  <si>
    <t>AJAR</t>
  </si>
  <si>
    <t>1364-985X</t>
  </si>
  <si>
    <t>1467-8489</t>
  </si>
  <si>
    <t>Australian Journal of Agricultural and Resource Economics - The</t>
  </si>
  <si>
    <t>https://onlinelibrary.wiley.com/page/journal/14678489/homepage/FundedAccess.html</t>
  </si>
  <si>
    <t>TAJA</t>
  </si>
  <si>
    <t>1035-8811</t>
  </si>
  <si>
    <t>1757-6547</t>
  </si>
  <si>
    <t>Australian Journal of Anthropology - The</t>
  </si>
  <si>
    <t>https://onlinelibrary.wiley.com/page/journal/17576547/homepage/FundedAccess.html</t>
  </si>
  <si>
    <t>$3,010</t>
  </si>
  <si>
    <t>AJGWR</t>
  </si>
  <si>
    <t>Australian Journal of Grape and Wine Research</t>
  </si>
  <si>
    <t>https://onlinelibrary.wiley.com/page/journal/ajgwr/homepage/open-access</t>
  </si>
  <si>
    <t>https://onlinelibrary.wiley.com/page/journal/ajgwr/homepage/author-guidelines</t>
  </si>
  <si>
    <t>AJPH</t>
  </si>
  <si>
    <t>0004-9522</t>
  </si>
  <si>
    <t>1467-8497</t>
  </si>
  <si>
    <t>Australian Journal of Politics and History</t>
  </si>
  <si>
    <t>https://onlinelibrary.wiley.com/page/journal/14678497/homepage/fundedaccess.html?=</t>
  </si>
  <si>
    <t>https://onlinelibrary.wiley.com/page/journal/14678497/homepage/forauthors.html</t>
  </si>
  <si>
    <t>AUPA</t>
  </si>
  <si>
    <t>0313-6647</t>
  </si>
  <si>
    <t>1467-8500</t>
  </si>
  <si>
    <t>Australian Journal of Public Administration</t>
  </si>
  <si>
    <t>https://onlinelibrary.wiley.com/page/journal/14678500/homepage/FundedAccess.html</t>
  </si>
  <si>
    <t>AJR</t>
  </si>
  <si>
    <t>1038-5282</t>
  </si>
  <si>
    <t>1440-1584</t>
  </si>
  <si>
    <t>Australian Journal of Rural Health</t>
  </si>
  <si>
    <t>https://onlinelibrary.wiley.com/page/journal/14401584/homepage/FundedAccess.html</t>
  </si>
  <si>
    <t>AJS4</t>
  </si>
  <si>
    <t>1839-4655</t>
  </si>
  <si>
    <t>Australian Journal of Social Issues</t>
  </si>
  <si>
    <t>https://onlinelibrary.wiley.com/page/journal/18394655/homepage/fundedaccess.html</t>
  </si>
  <si>
    <t>Final version on publication</t>
  </si>
  <si>
    <t>AOT</t>
  </si>
  <si>
    <t>0045-0766</t>
  </si>
  <si>
    <t>1440-1630</t>
  </si>
  <si>
    <t>Australian Occupational Therapy Journal</t>
  </si>
  <si>
    <t>https://onlinelibrary.wiley.com/page/journal/14401630/homepage/FundedAccess.html</t>
  </si>
  <si>
    <t>AVJ</t>
  </si>
  <si>
    <t>0005-0423</t>
  </si>
  <si>
    <t>1751-0813</t>
  </si>
  <si>
    <t>Australian Veterinary Journal</t>
  </si>
  <si>
    <t>https://onlinelibrary.wiley.com/page/journal/17510813/homepage/FundedAccess.html</t>
  </si>
  <si>
    <t>AUR</t>
  </si>
  <si>
    <t>1939-3792</t>
  </si>
  <si>
    <t>1939-3806</t>
  </si>
  <si>
    <t>Autism Research</t>
  </si>
  <si>
    <t>https://onlinelibrary.wiley.com/page/journal/19393806/homepage/FundedAccess.html</t>
  </si>
  <si>
    <t>https://onlinelibrary.wiley.com/page/journal/19393806/homepage/forauthors.html</t>
  </si>
  <si>
    <t>Not permitted</t>
  </si>
  <si>
    <t>AWS2</t>
  </si>
  <si>
    <t>AWWA Water Science</t>
  </si>
  <si>
    <t>Single or Double anonymized</t>
  </si>
  <si>
    <t>BKN</t>
  </si>
  <si>
    <t>1651-0534</t>
  </si>
  <si>
    <t>Print O</t>
  </si>
  <si>
    <t>nly; no DOI</t>
  </si>
  <si>
    <t>Barnläkaren</t>
  </si>
  <si>
    <t>http://www.wiley.com/WileyCDA/WileyTitle/productCd-BKN.html</t>
  </si>
  <si>
    <t>DNI2</t>
  </si>
  <si>
    <t>2994-1806</t>
  </si>
  <si>
    <t>Barrier Immunity</t>
  </si>
  <si>
    <t>https://onlinelibrary.wiley.com/page/journal/29941806/homepage/open-access</t>
  </si>
  <si>
    <t>BCPT</t>
  </si>
  <si>
    <t>1742-7835</t>
  </si>
  <si>
    <t>1742-7843</t>
  </si>
  <si>
    <t>Basic &amp; Clinical Pharmacology &amp; Toxicology</t>
  </si>
  <si>
    <t>https://onlinelibrary.wiley.com/page/journal/17427843/homepage/FundedAccess.html</t>
  </si>
  <si>
    <t>BRE</t>
  </si>
  <si>
    <t>0950-091X</t>
  </si>
  <si>
    <t>1365-2117</t>
  </si>
  <si>
    <t>Basin Research</t>
  </si>
  <si>
    <t>https://onlinelibrary.wiley.com/page/journal/13652117/homepage/FundedAccess.html</t>
  </si>
  <si>
    <t>E811</t>
  </si>
  <si>
    <t>2566-6223</t>
  </si>
  <si>
    <t>Batteries &amp; Supercaps</t>
  </si>
  <si>
    <t>https://onlinelibrary.wiley.com/page/journal/25666223/homepage/onlineopen</t>
  </si>
  <si>
    <t>BTE2</t>
  </si>
  <si>
    <t>2768-1696</t>
  </si>
  <si>
    <t>Battery Energy</t>
  </si>
  <si>
    <t>BAPI</t>
  </si>
  <si>
    <t>0171-5445</t>
  </si>
  <si>
    <t>1437-0980</t>
  </si>
  <si>
    <t>Bauphysik</t>
  </si>
  <si>
    <t>BATE</t>
  </si>
  <si>
    <t>0932-8351</t>
  </si>
  <si>
    <t>1437-0999</t>
  </si>
  <si>
    <t>Bautechnik</t>
  </si>
  <si>
    <t>BIN</t>
  </si>
  <si>
    <t>1072-0847</t>
  </si>
  <si>
    <t>1099-078X</t>
  </si>
  <si>
    <t>1099078X</t>
  </si>
  <si>
    <t>Behavioral Interventions</t>
  </si>
  <si>
    <t>https://onlinelibrary.wiley.com/page/journal/1099078X/homepage/FundedAccess.html</t>
  </si>
  <si>
    <t>BSL</t>
  </si>
  <si>
    <t>0735-3936</t>
  </si>
  <si>
    <t>1099-0798</t>
  </si>
  <si>
    <t>Behavioral Sciences &amp; the Law</t>
  </si>
  <si>
    <t>https://onlinelibrary.wiley.com/page/journal/10990798/homepage/FundedAccess.html</t>
  </si>
  <si>
    <t>BN</t>
  </si>
  <si>
    <t>Behavioural Neurology</t>
  </si>
  <si>
    <t>https://onlinelibrary.wiley.com/page/journal/3037/homepage/open-access</t>
  </si>
  <si>
    <t>https://onlinelibrary.wiley.com/page/journal/3037/homepage/author-guidelines</t>
  </si>
  <si>
    <t>BEWI</t>
  </si>
  <si>
    <t>0170-6233</t>
  </si>
  <si>
    <t>1522-2365</t>
  </si>
  <si>
    <t>Berichte zur Wissenschaftsgeschichte</t>
  </si>
  <si>
    <t>https://onlinelibrary.wiley.com/page/journal/15222365/homepage/2031_onlineopen.html</t>
  </si>
  <si>
    <t>https://onlinelibrary.wiley.com/page/journal/15222365/homepage/2031_authors.html</t>
  </si>
  <si>
    <t>BEST</t>
  </si>
  <si>
    <t>0005-9900</t>
  </si>
  <si>
    <t>1437-1006</t>
  </si>
  <si>
    <t>Beton- und Stahlbetonbau</t>
  </si>
  <si>
    <t>BMB</t>
  </si>
  <si>
    <t>1470-8175</t>
  </si>
  <si>
    <t>1539-3429</t>
  </si>
  <si>
    <t>Biochemistry and Molecular Biology Education</t>
  </si>
  <si>
    <t>BCRI</t>
  </si>
  <si>
    <t>BRI</t>
  </si>
  <si>
    <t>Biochemistry Research International</t>
  </si>
  <si>
    <t>https://onlinelibrary.wiley.com/page/journal/9353/homepage/open-access</t>
  </si>
  <si>
    <t>https://onlinelibrary.wiley.com/page/journal/9353/homepage/author-guidelines</t>
  </si>
  <si>
    <t>BEM</t>
  </si>
  <si>
    <t>0197-8462</t>
  </si>
  <si>
    <t>1521-186X</t>
  </si>
  <si>
    <t>1521186X</t>
  </si>
  <si>
    <t>Bioelectromagnetics</t>
  </si>
  <si>
    <t>BTM2</t>
  </si>
  <si>
    <t>2380-6761</t>
  </si>
  <si>
    <t>Bioengineering &amp; Translational Medicine</t>
  </si>
  <si>
    <t>https://onlinelibrary.wiley.com/page/journal/23806761/homepage/open_access_license_and_copyright.htm</t>
  </si>
  <si>
    <t>https://onlinelibrary.wiley.com/page/journal/23806761/homepage/article_publication_charges.htm</t>
  </si>
  <si>
    <t>BIES</t>
  </si>
  <si>
    <t>0265-9247</t>
  </si>
  <si>
    <t>1521-1878</t>
  </si>
  <si>
    <t>BioEssays</t>
  </si>
  <si>
    <t>https://onlinelibrary.wiley.com/page/journal/15211878/homepage/2487_for_authors.html</t>
  </si>
  <si>
    <t>$5,330</t>
  </si>
  <si>
    <t>https://onlinelibrary.wiley.com/page/journal/15211878/homepage/FundedAcccess.html</t>
  </si>
  <si>
    <t>BIOE</t>
  </si>
  <si>
    <t>0269-9702</t>
  </si>
  <si>
    <t>1467-8519</t>
  </si>
  <si>
    <t>Bioethics</t>
  </si>
  <si>
    <t>https://onlinelibrary.wiley.com/page/journal/14678519/homepage/FundedAccess.html</t>
  </si>
  <si>
    <t>BIOF</t>
  </si>
  <si>
    <t>0951-6433</t>
  </si>
  <si>
    <t>1872-8081</t>
  </si>
  <si>
    <t>BioFactors</t>
  </si>
  <si>
    <t>https://onlinelibrary.wiley.com/journal/18728081/homepage/FundedAccess.html</t>
  </si>
  <si>
    <t>$4,150</t>
  </si>
  <si>
    <t>BBB</t>
  </si>
  <si>
    <t>1932-104X</t>
  </si>
  <si>
    <t>1932-1031</t>
  </si>
  <si>
    <t>Biofuels, Bioproducts and Biorefining</t>
  </si>
  <si>
    <t>https://onlinelibrary.wiley.com/journal/19321031/homepage/FundedAccess.html</t>
  </si>
  <si>
    <t>$4,400</t>
  </si>
  <si>
    <t>https://onlinelibrary.wiley.com/page/journal/19321031/homepage/forauthors.html</t>
  </si>
  <si>
    <t>BCA</t>
  </si>
  <si>
    <t>1687479X</t>
  </si>
  <si>
    <t>Bioinorganic Chemistry and Applications</t>
  </si>
  <si>
    <t>https://onlinelibrary.wiley.com/page/journal/4036/homepage/open-access</t>
  </si>
  <si>
    <t>https://onlinelibrary.wiley.com/page/journal/4036/homepage/author-guidelines</t>
  </si>
  <si>
    <t>BOD2</t>
  </si>
  <si>
    <t>2994-4139</t>
  </si>
  <si>
    <t>Biological Diversity</t>
  </si>
  <si>
    <t xml:space="preserve">https://onlinelibrary.wiley.com/page/journal/29944139/homepage/open-access </t>
  </si>
  <si>
    <t>BRV</t>
  </si>
  <si>
    <t>1464-7931</t>
  </si>
  <si>
    <t>1469-185X</t>
  </si>
  <si>
    <t>1469185X</t>
  </si>
  <si>
    <t>Biological Reviews</t>
  </si>
  <si>
    <t>https://onlinelibrary.wiley.com/page/journal/1469185X/homepage/FundedAccess.html</t>
  </si>
  <si>
    <t>$5,390</t>
  </si>
  <si>
    <t>BOC</t>
  </si>
  <si>
    <t>0248-4900</t>
  </si>
  <si>
    <t>1768-322X</t>
  </si>
  <si>
    <t>1768322X</t>
  </si>
  <si>
    <t>Biology of the Cell</t>
  </si>
  <si>
    <t>$3,730</t>
  </si>
  <si>
    <t>BMRI</t>
  </si>
  <si>
    <t>BioMed Research International</t>
  </si>
  <si>
    <t>https://onlinelibrary.wiley.com/page/journal/2738/homepage/open-access</t>
  </si>
  <si>
    <t>https://onlinelibrary.wiley.com/page/journal/2738/homepage/author-guidelines</t>
  </si>
  <si>
    <t>BMC</t>
  </si>
  <si>
    <t>0269-3879</t>
  </si>
  <si>
    <t>1099-0801</t>
  </si>
  <si>
    <t>Biomedical Chromatography</t>
  </si>
  <si>
    <t>https://onlinelibrary.wiley.com/page/journal/10990801/homepage/FundedAccess.html</t>
  </si>
  <si>
    <t>$3,710</t>
  </si>
  <si>
    <t>BIMJ</t>
  </si>
  <si>
    <t>0323-3847</t>
  </si>
  <si>
    <t>1521-4036</t>
  </si>
  <si>
    <t>Biometrical Journal</t>
  </si>
  <si>
    <t>https://onlinelibrary.wiley.com/page/journal/15214036/homepage/FundedAccess.html</t>
  </si>
  <si>
    <t>$3,740</t>
  </si>
  <si>
    <t>https://onlinelibrary.wiley.com/page/journal/15214036/homepage/forauthors.html</t>
  </si>
  <si>
    <t>BIOM</t>
  </si>
  <si>
    <t>0006-341X</t>
  </si>
  <si>
    <t>1541-0420</t>
  </si>
  <si>
    <t>Biometrics</t>
  </si>
  <si>
    <t>https://onlinelibrary.wiley.com/page/journal/15410420/homepage/FundedAccess.html</t>
  </si>
  <si>
    <t>BDD</t>
  </si>
  <si>
    <t>0142-2782</t>
  </si>
  <si>
    <t>1099-081X</t>
  </si>
  <si>
    <t>1099081X</t>
  </si>
  <si>
    <t>Biopharmaceutics &amp; Drug Disposition</t>
  </si>
  <si>
    <t>https://onlinelibrary.wiley.com/page/journal/1099081X/homepage/FundedAccess.html</t>
  </si>
  <si>
    <t>BIP</t>
  </si>
  <si>
    <t>0006-3525</t>
  </si>
  <si>
    <t>1097-0282</t>
  </si>
  <si>
    <t>Biopolymers</t>
  </si>
  <si>
    <t>https://onlinelibrary.wiley.com/page/journal/10970282/homepage/FundedAccess.html</t>
  </si>
  <si>
    <t>BSB2</t>
  </si>
  <si>
    <t>2405-4518</t>
  </si>
  <si>
    <t>Biosurface and Biotribology</t>
  </si>
  <si>
    <t xml:space="preserve">https://ietresearch.onlinelibrary.wiley.com/hub/journal/24054518/homepage/open-access </t>
  </si>
  <si>
    <t>Choice of CC BY, CC BY-NC, CC BY-ND or CC BY-NC-ND&lt;br /&gt;CC BY for mandated authors</t>
  </si>
  <si>
    <t xml:space="preserve">https://ietresearch.onlinelibrary.wiley.com/hub/journal/24054518/homepage/author-guidelines </t>
  </si>
  <si>
    <t>BAB</t>
  </si>
  <si>
    <t>0885-4513</t>
  </si>
  <si>
    <t>1470-8744</t>
  </si>
  <si>
    <t>Biotechnology and Applied Biochemistry</t>
  </si>
  <si>
    <t>BIT</t>
  </si>
  <si>
    <t>0006-3592</t>
  </si>
  <si>
    <t>1097-0290</t>
  </si>
  <si>
    <t>Biotechnology and Bioengineering</t>
  </si>
  <si>
    <t>https://onlinelibrary.wiley.com/page/journal/10970290/homepage/forauthors.html</t>
  </si>
  <si>
    <t>$5,060</t>
  </si>
  <si>
    <t>BIOT</t>
  </si>
  <si>
    <t>1860-6768</t>
  </si>
  <si>
    <t>1860-7314</t>
  </si>
  <si>
    <t>Biotechnology Journal</t>
  </si>
  <si>
    <t>$4,780</t>
  </si>
  <si>
    <t>https://onlinelibrary.wiley.com/page/journal/18607314/homepage/2446_for_authors.html</t>
  </si>
  <si>
    <t>BTPR</t>
  </si>
  <si>
    <t>8756-7938</t>
  </si>
  <si>
    <t>1520-6033</t>
  </si>
  <si>
    <t>Biotechnology Progress</t>
  </si>
  <si>
    <t>https://onlinelibrary.wiley.com/page/journal/15206033/homepage/FundedAccess.html</t>
  </si>
  <si>
    <t>BTP</t>
  </si>
  <si>
    <t>0006-3606</t>
  </si>
  <si>
    <t>1744-7429</t>
  </si>
  <si>
    <t>Biotropica</t>
  </si>
  <si>
    <t>https://onlinelibrary.wiley.com/page/journal/17447429/homepage/FundedAccess.html</t>
  </si>
  <si>
    <t>BDI</t>
  </si>
  <si>
    <t>1398-5647</t>
  </si>
  <si>
    <t>1399-5618</t>
  </si>
  <si>
    <t>Bipolar Disorders</t>
  </si>
  <si>
    <t>https://onlinelibrary.wiley.com/page/journal/13995618/homepage/FundedAccess.html</t>
  </si>
  <si>
    <t>BIRT</t>
  </si>
  <si>
    <t>0730-7659</t>
  </si>
  <si>
    <t>1523-536X</t>
  </si>
  <si>
    <t>1523536X</t>
  </si>
  <si>
    <t>Birth</t>
  </si>
  <si>
    <t>https://onlinelibrary.wiley.com/page/journal/1523536X/homepage/FundedAccess.html</t>
  </si>
  <si>
    <t>$4,850</t>
  </si>
  <si>
    <t>BDRA</t>
  </si>
  <si>
    <t>BDR</t>
  </si>
  <si>
    <t>1542-0752</t>
  </si>
  <si>
    <t>1542-0760</t>
  </si>
  <si>
    <t>Birth Defects Research</t>
  </si>
  <si>
    <t>https://onlinelibrary.wiley.com/page/journal/15420760/homepage/FundedAccess.html</t>
  </si>
  <si>
    <t>BJO</t>
  </si>
  <si>
    <t>1470-0328</t>
  </si>
  <si>
    <t>1471-0528</t>
  </si>
  <si>
    <t>BJOG An International Journal of Obstetrics and Gynaecology</t>
  </si>
  <si>
    <t>BJU</t>
  </si>
  <si>
    <t>1464-4096</t>
  </si>
  <si>
    <t>1464-410X</t>
  </si>
  <si>
    <t>1464410X</t>
  </si>
  <si>
    <t>BJU International</t>
  </si>
  <si>
    <t>https://onlinelibrary.wiley.com/page/journal/1464410X/homepage/FundedAccess.html</t>
  </si>
  <si>
    <t>$4,770</t>
  </si>
  <si>
    <t>https://bjui-journals.onlinelibrary.wiley.com/hub/journal/1464410x/homepage/forauthors.html</t>
  </si>
  <si>
    <t>BCO2</t>
  </si>
  <si>
    <t>2688-4526</t>
  </si>
  <si>
    <t xml:space="preserve">BJUI Compass </t>
  </si>
  <si>
    <t>$2,770</t>
  </si>
  <si>
    <t>https://bjui-journals.onlinelibrary.wiley.com/hub/journal/26884526/homepage/article_publication_charges</t>
  </si>
  <si>
    <t>YBW2</t>
  </si>
  <si>
    <t>1478-1247</t>
  </si>
  <si>
    <t>BloodMed</t>
  </si>
  <si>
    <t>N/A</t>
  </si>
  <si>
    <t>BMM2</t>
  </si>
  <si>
    <t>2751-7446</t>
  </si>
  <si>
    <t>BMEMat</t>
  </si>
  <si>
    <t>BAN</t>
  </si>
  <si>
    <t>1525-7878</t>
  </si>
  <si>
    <t>1949-3215</t>
  </si>
  <si>
    <t>Board &amp; Administrator for Administrators Only</t>
  </si>
  <si>
    <t>BL</t>
  </si>
  <si>
    <t>1061-4249</t>
  </si>
  <si>
    <t>1542-7862</t>
  </si>
  <si>
    <t>Board Leadership</t>
  </si>
  <si>
    <t>BOR</t>
  </si>
  <si>
    <t>0300-9483</t>
  </si>
  <si>
    <t>1502-3885</t>
  </si>
  <si>
    <t>Boreas</t>
  </si>
  <si>
    <t>https://onlinelibrary.wiley.com/page/journal/15023885/homepage/FundedAccess.html</t>
  </si>
  <si>
    <t>$3,020</t>
  </si>
  <si>
    <t>https://onlinelibrary.wiley.com/page/journal/15023885/homepage/forauthors.html</t>
  </si>
  <si>
    <t>BOJ</t>
  </si>
  <si>
    <t>0024-4074</t>
  </si>
  <si>
    <t>1095-8339</t>
  </si>
  <si>
    <t>Botanical Journal of the Linnean Society</t>
  </si>
  <si>
    <t>https://onlinelibrary.wiley.com/page/journal/10958339/homepage/FundedAccess.html</t>
  </si>
  <si>
    <t>Choice of CC BY, CC BY-NC, or CC BY-NC-ND&lt;br /&gt;CC BY for mandated authors</t>
  </si>
  <si>
    <t>BRB3</t>
  </si>
  <si>
    <t>2162-3279</t>
  </si>
  <si>
    <t>Brain and Behavior</t>
  </si>
  <si>
    <t>https://onlinelibrary.wiley.com/page/journal/21579032/homepage/open_access_license_and_copyright.htm</t>
  </si>
  <si>
    <t>$3,630</t>
  </si>
  <si>
    <t>https://onlinelibrary.wiley.com/page/journal/21579032/homepage/custom_copy.htm</t>
  </si>
  <si>
    <t>BPA</t>
  </si>
  <si>
    <t>1015-6305</t>
  </si>
  <si>
    <t>1750-3639</t>
  </si>
  <si>
    <t>Brain Pathology</t>
  </si>
  <si>
    <t>https://onlinelibrary.wiley.com/page/journal/17503639/homepage/FundedAccess.html</t>
  </si>
  <si>
    <t>$3,890</t>
  </si>
  <si>
    <t>https://onlinelibrary.wiley.com/page/journal/17503639/homepage/forauthors.html</t>
  </si>
  <si>
    <t>BRX2</t>
  </si>
  <si>
    <t>2835-3153</t>
  </si>
  <si>
    <t>Brain-X</t>
  </si>
  <si>
    <t xml:space="preserve">https://onlinelibrary.wiley.com/page/journal/28353153/homepage/open-access </t>
  </si>
  <si>
    <t>https://onlinelibrary.wiley.com/page/journal/28353153/homepage/open-access</t>
  </si>
  <si>
    <t xml:space="preserve">https://onlinelibrary.wiley.com/page/journal/28353153/homepage/author-guidelines#editorialpolicies </t>
  </si>
  <si>
    <t>Considers Preprints for Review articles only</t>
  </si>
  <si>
    <t>: https://onlinelibrary.wiley.com/page/journal/28353153/homepage/author-guidelines#submission</t>
  </si>
  <si>
    <t>https://onlinelibrary.wiley.com/page/journal/28353153/homepage/author-guidelines#editorialpolicies</t>
  </si>
  <si>
    <t>TBJ</t>
  </si>
  <si>
    <t>1075-122x</t>
  </si>
  <si>
    <t>1524-4741</t>
  </si>
  <si>
    <t>Breast Journal - The</t>
  </si>
  <si>
    <t>https://onlinelibrary.wiley.com/page/journal/15244741/homepage/FundedAccess.html</t>
  </si>
  <si>
    <t>DIS</t>
  </si>
  <si>
    <t>1753-2086</t>
  </si>
  <si>
    <t>2050-3024</t>
  </si>
  <si>
    <t>Brewer and Distiller International</t>
  </si>
  <si>
    <t>BERJ</t>
  </si>
  <si>
    <t>0141-1926</t>
  </si>
  <si>
    <t>1469-3518</t>
  </si>
  <si>
    <t>British Educational Research Journal</t>
  </si>
  <si>
    <t>https://onlinelibrary.wiley.com/page/journal/14693518/homepage/FundedAccess.html</t>
  </si>
  <si>
    <t>BCP</t>
  </si>
  <si>
    <t>0306-5251</t>
  </si>
  <si>
    <t>1365-2125</t>
  </si>
  <si>
    <t>British Journal of Clinical Pharmacology</t>
  </si>
  <si>
    <t>BJC</t>
  </si>
  <si>
    <t>0144-6657</t>
  </si>
  <si>
    <t>2044-8260</t>
  </si>
  <si>
    <t>British Journal of Clinical Psychology</t>
  </si>
  <si>
    <t>https://onlinelibrary.wiley.com/page/journal/20448260/homepage/FundedAccess.html</t>
  </si>
  <si>
    <t>BJD</t>
  </si>
  <si>
    <t>0007-0963</t>
  </si>
  <si>
    <t>1365-2133</t>
  </si>
  <si>
    <t>British Journal of Dermatology</t>
  </si>
  <si>
    <t>https://onlinelibrary.wiley.com/page/journal/13652133/homepage/FundedAccess.html</t>
  </si>
  <si>
    <t>BJDP</t>
  </si>
  <si>
    <t>0261-510X</t>
  </si>
  <si>
    <t>2044-835X</t>
  </si>
  <si>
    <t>2044835X</t>
  </si>
  <si>
    <t>British Journal of Developmental Psychology</t>
  </si>
  <si>
    <t>https://onlinelibrary.wiley.com/page/journal/2044835X/homepage/FundedAccess.html</t>
  </si>
  <si>
    <t>BJEP</t>
  </si>
  <si>
    <t>0007-0998</t>
  </si>
  <si>
    <t>2044-8279</t>
  </si>
  <si>
    <t>British Journal of Educational Psychology</t>
  </si>
  <si>
    <t>https://onlinelibrary.wiley.com/page/journal/20448279/homepage/FundedAccess.html</t>
  </si>
  <si>
    <t>BJET</t>
  </si>
  <si>
    <t>0007-1013</t>
  </si>
  <si>
    <t>1467-8535</t>
  </si>
  <si>
    <t>British Journal of Educational Technology</t>
  </si>
  <si>
    <t>https://onlinelibrary.wiley.com/page/journal/14678535/homepage/FundedAccess.html</t>
  </si>
  <si>
    <t>CC-BY only (CC-BY-NC or CC-BY-NC-ND by mandate only)</t>
  </si>
  <si>
    <t>$4,250</t>
  </si>
  <si>
    <t>BJH</t>
  </si>
  <si>
    <t>0007-1048</t>
  </si>
  <si>
    <t>1365-2141</t>
  </si>
  <si>
    <t>British Journal of Haematology</t>
  </si>
  <si>
    <t>https://onlinelibrary.wiley.com/page/journal/13652141/homepage/FundedAccess.html</t>
  </si>
  <si>
    <t>https://onlinelibrary.wiley.com/page/journal/13652141/homepage/forauthors.html</t>
  </si>
  <si>
    <t>BJHP</t>
  </si>
  <si>
    <t>1359-107X</t>
  </si>
  <si>
    <t>2044-8287</t>
  </si>
  <si>
    <t>British Journal of Health Psychology</t>
  </si>
  <si>
    <t>https://onlinelibrary.wiley.com/page/journal/20448287/homepage/FundedAccess.html</t>
  </si>
  <si>
    <t>CC BY to all</t>
  </si>
  <si>
    <t>BJIR</t>
  </si>
  <si>
    <t>0007-1080</t>
  </si>
  <si>
    <t>1467-8543</t>
  </si>
  <si>
    <t>British Journal of Industrial Relations</t>
  </si>
  <si>
    <t>$3,860</t>
  </si>
  <si>
    <t>BLD</t>
  </si>
  <si>
    <t>1354-4187</t>
  </si>
  <si>
    <t>1468-3156</t>
  </si>
  <si>
    <t>British Journal of Learning Disabilities</t>
  </si>
  <si>
    <t>https://onlinelibrary.wiley.com/page/journal/14683156/homepage/FundedAccess.html</t>
  </si>
  <si>
    <t>BJOM</t>
  </si>
  <si>
    <t>1045-3172</t>
  </si>
  <si>
    <t>1467-8551</t>
  </si>
  <si>
    <t>British Journal of Management</t>
  </si>
  <si>
    <t>https://onlinelibrary.wiley.com/page/journal/14678551/homepage/FundedAccess.html</t>
  </si>
  <si>
    <t>BMSP</t>
  </si>
  <si>
    <t>0007-1102</t>
  </si>
  <si>
    <t>2044-8317</t>
  </si>
  <si>
    <t>British Journal of Mathematical and Statistical Psychology</t>
  </si>
  <si>
    <t>https://onlinelibrary.wiley.com/page/journal/20448317/homepage/FundedAccess.html</t>
  </si>
  <si>
    <t>BPH</t>
  </si>
  <si>
    <t>0007-1188</t>
  </si>
  <si>
    <t>1476-5381</t>
  </si>
  <si>
    <t>British Journal of Pharmacology</t>
  </si>
  <si>
    <t>https://onlinelibrary.wiley.com/page/journal/14765381/homepage/FundedAccess.html</t>
  </si>
  <si>
    <t>BJOP</t>
  </si>
  <si>
    <t>0007-1269</t>
  </si>
  <si>
    <t>2044-8295</t>
  </si>
  <si>
    <t>British Journal of Psychology</t>
  </si>
  <si>
    <t>https://onlinelibrary.wiley.com/page/journal/20448295/homepage/FundedAccess.html</t>
  </si>
  <si>
    <t>BJP</t>
  </si>
  <si>
    <t>0265-9883</t>
  </si>
  <si>
    <t>1752-0118</t>
  </si>
  <si>
    <t>British Journal of Psychotherapy</t>
  </si>
  <si>
    <t>https://onlinelibrary.wiley.com/page/journal/17520118/homepage/FundedAccess.html</t>
  </si>
  <si>
    <t>BJSO</t>
  </si>
  <si>
    <t>0144-6665</t>
  </si>
  <si>
    <t>2044-8309</t>
  </si>
  <si>
    <t>British Journal of Social Psychology</t>
  </si>
  <si>
    <t>https://onlinelibrary.wiley.com/page/journal/20448309/homepage/FundedAccess.html</t>
  </si>
  <si>
    <t>BJOS</t>
  </si>
  <si>
    <t>0007-1315</t>
  </si>
  <si>
    <t>1468-4446</t>
  </si>
  <si>
    <t>British Journal of Sociology - The</t>
  </si>
  <si>
    <t>BJSP</t>
  </si>
  <si>
    <t>0952-3383</t>
  </si>
  <si>
    <t>1467-8578</t>
  </si>
  <si>
    <t>British Journal of Special Education</t>
  </si>
  <si>
    <t>https://onlinelibrary.wiley.com/page/journal/14678578/homepage/FundedAccess.html</t>
  </si>
  <si>
    <t>CPU</t>
  </si>
  <si>
    <t>1527-8395</t>
  </si>
  <si>
    <t>1556-7567</t>
  </si>
  <si>
    <t>Brown University Child &amp; Adolescent Psychopharmacology Update - The</t>
  </si>
  <si>
    <t>CBL</t>
  </si>
  <si>
    <t>1058-1073</t>
  </si>
  <si>
    <t>1556-7575</t>
  </si>
  <si>
    <t>Brown University Child and Adolescent Behavior Letter - The</t>
  </si>
  <si>
    <t>PU</t>
  </si>
  <si>
    <t>1068-5308</t>
  </si>
  <si>
    <t>1556-7532</t>
  </si>
  <si>
    <t>Brown University Psychopharmacology Update - The</t>
  </si>
  <si>
    <t>NPC</t>
  </si>
  <si>
    <t>1542-8419</t>
  </si>
  <si>
    <t>1542-8427</t>
  </si>
  <si>
    <t>Bruce R. Hopkins' Nonprofit Counsel</t>
  </si>
  <si>
    <t>BOER</t>
  </si>
  <si>
    <t>0307-3378</t>
  </si>
  <si>
    <t>1467-8586</t>
  </si>
  <si>
    <t>Bulletin of Economic Research</t>
  </si>
  <si>
    <t>https://onlinelibrary.wiley.com/page/journal/14678586/homepage/FundedAccess.html</t>
  </si>
  <si>
    <t>BLAR</t>
  </si>
  <si>
    <t>0261-3050</t>
  </si>
  <si>
    <t>1470-9856</t>
  </si>
  <si>
    <t>Bulletin of Latin American Research</t>
  </si>
  <si>
    <t>https://onlinelibrary.wiley.com/page/journal/14709856/homepage/FundedAccess.html</t>
  </si>
  <si>
    <t>$3,430</t>
  </si>
  <si>
    <t>BUL2</t>
  </si>
  <si>
    <t>1550-8366</t>
  </si>
  <si>
    <t>Bulletin of the Association for Information Science and Technology</t>
  </si>
  <si>
    <t>BES2</t>
  </si>
  <si>
    <t>0012-9623</t>
  </si>
  <si>
    <t>2327-6096</t>
  </si>
  <si>
    <t>Bulletin of the Ecological Society of America - The</t>
  </si>
  <si>
    <t>https://esajournals.onlinelibrary.wiley.com/hub/journal/23276096/resources/author-guidelines-bes2</t>
  </si>
  <si>
    <t>Contact journal</t>
  </si>
  <si>
    <t>https://esajournals.onlinelibrary.wiley.com/hub/journal/23276096/about/contact-us-bulletin</t>
  </si>
  <si>
    <t>BKCS</t>
  </si>
  <si>
    <t>E762</t>
  </si>
  <si>
    <t>1229-5949</t>
  </si>
  <si>
    <t>Bulletin of the Korean Chemical Society</t>
  </si>
  <si>
    <t>https://onlinelibrary.wiley.com/page/journal/12295949/homepage/2762_onlineopen.html</t>
  </si>
  <si>
    <t>https://onlinelibrary.wiley.com/page/journal/12295949/homepage/2762_authors.html</t>
  </si>
  <si>
    <t>BLMS</t>
  </si>
  <si>
    <t>0024-6093</t>
  </si>
  <si>
    <t>1469-2120</t>
  </si>
  <si>
    <t xml:space="preserve">Bulletin of the London Mathematical Society </t>
  </si>
  <si>
    <t>https://londmathsoc.onlinelibrary.wiley.com/hub/journal/14692120/author-guidelines</t>
  </si>
  <si>
    <t>$3,930</t>
  </si>
  <si>
    <t>Refer to copyright</t>
  </si>
  <si>
    <t>BASR</t>
  </si>
  <si>
    <t>0045-3609</t>
  </si>
  <si>
    <t>1467-8594</t>
  </si>
  <si>
    <t>Business and Society Review</t>
  </si>
  <si>
    <t>https://onlinelibrary.wiley.com/page/journal/14678594/homepage/FundedAccess.html</t>
  </si>
  <si>
    <t>BEER</t>
  </si>
  <si>
    <t>0962-8770</t>
  </si>
  <si>
    <t>1467-8608</t>
  </si>
  <si>
    <t>Business Ethics, the Environment &amp; Responsibility</t>
  </si>
  <si>
    <t>https://onlinelibrary.wiley.com/page/journal/14678608/homepage/FundedAccess.html</t>
  </si>
  <si>
    <t>BSD2</t>
  </si>
  <si>
    <t>2572-3170</t>
  </si>
  <si>
    <t>Business Strategy &amp; Development</t>
  </si>
  <si>
    <t>https://onlinelibrary.wiley.com/page/journal/25723170/homepage/FundedAccess.html</t>
  </si>
  <si>
    <t>BSE</t>
  </si>
  <si>
    <t>0964-4733</t>
  </si>
  <si>
    <t>1099-0836</t>
  </si>
  <si>
    <t>Business Strategy and the Environment</t>
  </si>
  <si>
    <t>https://onlinelibrary.wiley.com/page/journal/10990836/homepage/FundedAccess.html</t>
  </si>
  <si>
    <t>CEP4</t>
  </si>
  <si>
    <t>2509-7075</t>
  </si>
  <si>
    <t xml:space="preserve">c/e papers </t>
  </si>
  <si>
    <t>CAAC</t>
  </si>
  <si>
    <t>0007-9235</t>
  </si>
  <si>
    <t>1542-4863</t>
  </si>
  <si>
    <t>CA A Cancer Journal for Clinicians</t>
  </si>
  <si>
    <t>https://onlinelibrary.wiley.com/page/journal/15424863/homepage/FundedAccess.html</t>
  </si>
  <si>
    <t>Choice of CC BY-NC or CC BY-NC-ND&lt;br /&gt;CC BY for mandated authors</t>
  </si>
  <si>
    <t>https://onlinelibrary.wiley.com/page/journal/15424863/homepage/forauthors.html</t>
  </si>
  <si>
    <t>CIT2</t>
  </si>
  <si>
    <t>2468-2322</t>
  </si>
  <si>
    <t>CAAI Transactions on Intelligence Technology</t>
  </si>
  <si>
    <t xml:space="preserve">https://ietresearch.onlinelibrary.wiley.com/hub/journal/24682322/homepage/open-access </t>
  </si>
  <si>
    <t xml:space="preserve">https://ietresearch.onlinelibrary.wiley.com/hub/journal/24682322/homepage/author-guidelines </t>
  </si>
  <si>
    <t>CALA</t>
  </si>
  <si>
    <t>1531-3999</t>
  </si>
  <si>
    <t>1945-6239</t>
  </si>
  <si>
    <t>Campus Legal Advisor</t>
  </si>
  <si>
    <t>CASR</t>
  </si>
  <si>
    <t>1551-2800</t>
  </si>
  <si>
    <t>1945-6247</t>
  </si>
  <si>
    <t>Campus Security Report</t>
  </si>
  <si>
    <t>CAG</t>
  </si>
  <si>
    <t>0008-3658</t>
  </si>
  <si>
    <t>1541-0064</t>
  </si>
  <si>
    <t>Canadian Geographer - The</t>
  </si>
  <si>
    <t>https://onlinelibrary.wiley.com/page/journal/15410064/homepage/FundedAccess.html</t>
  </si>
  <si>
    <t>$2,970</t>
  </si>
  <si>
    <t>CJAS</t>
  </si>
  <si>
    <t>0825-0383</t>
  </si>
  <si>
    <t>1936-4490</t>
  </si>
  <si>
    <t>Canadian Journal of Administrative Sciences / Revue Canadienne des Sciences de l'Administration</t>
  </si>
  <si>
    <t>https://onlinelibrary.wiley.com/page/journal/19364490/homepage/FundedAccess.html</t>
  </si>
  <si>
    <t>https://onlinelibrary.wiley.com/page/journal/19364490/homepage/forauthors.html</t>
  </si>
  <si>
    <t>CJAG</t>
  </si>
  <si>
    <t>0008-3976</t>
  </si>
  <si>
    <t>1744-7976</t>
  </si>
  <si>
    <t>Canadian Journal of Agricultural Economics/Revue canadienne d'agroeconomie</t>
  </si>
  <si>
    <t>https://onlinelibrary.wiley.com/page/journal/17447976/homepage/FundedAccess.html</t>
  </si>
  <si>
    <t>CJCE</t>
  </si>
  <si>
    <t>0008-4034</t>
  </si>
  <si>
    <t>1939-019X</t>
  </si>
  <si>
    <t>1939019X</t>
  </si>
  <si>
    <t>Canadian Journal of Chemical Engineering - The</t>
  </si>
  <si>
    <t>https://onlinelibrary.wiley.com/page/journal/1939019X/homepage/FundedAccess.html</t>
  </si>
  <si>
    <t>$3,690</t>
  </si>
  <si>
    <t>CAJE</t>
  </si>
  <si>
    <t>0008-4085</t>
  </si>
  <si>
    <t>1540-5982</t>
  </si>
  <si>
    <t>Canadian Journal of Economics</t>
  </si>
  <si>
    <t>https://onlinelibrary.wiley.com/page/journal/15405982/homepage/FundedAccess.html</t>
  </si>
  <si>
    <t>CJGH</t>
  </si>
  <si>
    <t>Canadian Journal of Gastroenterology and Hepatology</t>
  </si>
  <si>
    <t>https://onlinelibrary.wiley.com/page/journal/1720/homepage/open-access</t>
  </si>
  <si>
    <t>https://onlinelibrary.wiley.com/page/journal/1720/homepage/author-guidelines</t>
  </si>
  <si>
    <t>CJIDMM</t>
  </si>
  <si>
    <t>Canadian Journal of Infectious Diseases and Medical Microbiology</t>
  </si>
  <si>
    <t>https://onlinelibrary.wiley.com/page/journal/9575/homepage/open-access</t>
  </si>
  <si>
    <t>https://onlinelibrary.wiley.com/page/journal/9575/homepage/author-guidelines</t>
  </si>
  <si>
    <t>CJS</t>
  </si>
  <si>
    <t>0319-5724</t>
  </si>
  <si>
    <t>1708-945X</t>
  </si>
  <si>
    <t>1708945X</t>
  </si>
  <si>
    <t>Canadian Journal of Statistics - The</t>
  </si>
  <si>
    <t>https://onlinelibrary.wiley.com/page/journal/1708945X/homepage/FundedAccess.html</t>
  </si>
  <si>
    <t>CAPA</t>
  </si>
  <si>
    <t>0008-4840</t>
  </si>
  <si>
    <t>1754-7121</t>
  </si>
  <si>
    <t>Canadian Public Administration / Administration publique du Canada</t>
  </si>
  <si>
    <t>https://onlinelibrary.wiley.com/page/journal/17547121/homepage/FundedAccess.html</t>
  </si>
  <si>
    <t>CRJ</t>
  </si>
  <si>
    <t>Canadian Respiratory Journal</t>
  </si>
  <si>
    <t>https://onlinelibrary.wiley.com/page/journal/7503/homepage/open-access</t>
  </si>
  <si>
    <t>https://onlinelibrary.wiley.com/page/journal/7503/homepage/author-guidelines</t>
  </si>
  <si>
    <t>CARS</t>
  </si>
  <si>
    <t>1755-6171</t>
  </si>
  <si>
    <t>1755-618X</t>
  </si>
  <si>
    <t>1755618X</t>
  </si>
  <si>
    <t>Canadian Review of Sociology/Revue canadienne de sociologie</t>
  </si>
  <si>
    <t>https://onlinelibrary.wiley.com/page/journal/1755618X/homepage/FundedAccess.html</t>
  </si>
  <si>
    <t>CNCR</t>
  </si>
  <si>
    <t>0008-543X</t>
  </si>
  <si>
    <t>1097-0142</t>
  </si>
  <si>
    <t>Cancer</t>
  </si>
  <si>
    <t>https://onlinelibrary.wiley.com/page/journal/10970142/homepage/FundedAccess.html</t>
  </si>
  <si>
    <t>https://onlinelibrary.wiley.com/page/journal/10970142/homepage/forauthors.html</t>
  </si>
  <si>
    <t>$3,080</t>
  </si>
  <si>
    <t>CNCY</t>
  </si>
  <si>
    <t>1934-662X</t>
  </si>
  <si>
    <t>1934-6638</t>
  </si>
  <si>
    <t>Cancer Cytopathology</t>
  </si>
  <si>
    <t>https://onlinelibrary.wiley.com/journal/19346638/homepage/FundedAccess.html</t>
  </si>
  <si>
    <t>https://onlinelibrary.wiley.com/page/journal/19346638/homepage/forauthors.html</t>
  </si>
  <si>
    <t>CAI2</t>
  </si>
  <si>
    <t>2770-9183</t>
  </si>
  <si>
    <t>Cancer Innovation</t>
  </si>
  <si>
    <t xml:space="preserve">https://onlinelibrary.wiley.com/page/journal/27709183/homepage/open-access   </t>
  </si>
  <si>
    <t xml:space="preserve">https://onlinelibrary.wiley.com/page/journal/27709183/homepage/author-guidelines </t>
  </si>
  <si>
    <t>CAM4</t>
  </si>
  <si>
    <t>2045-7634</t>
  </si>
  <si>
    <t>Cancer Medicine</t>
  </si>
  <si>
    <t>https://onlinelibrary.wiley.com/page/journal/20457634/homepage/open_access_license_and_copyright.htm</t>
  </si>
  <si>
    <t>$4,700</t>
  </si>
  <si>
    <t>https://onlinelibrary.wiley.com/page/journal/20457634/homepage/article_publication_charges.htm</t>
  </si>
  <si>
    <t xml:space="preserve">CNX2 </t>
  </si>
  <si>
    <t xml:space="preserve">2998-0623 </t>
  </si>
  <si>
    <t>29980623 </t>
  </si>
  <si>
    <t>Cancer Nexus</t>
  </si>
  <si>
    <t xml:space="preserve">https://onlinelibrary.wiley.com/page/journal/29980623/homepage/open-access </t>
  </si>
  <si>
    <t>CC BY only</t>
  </si>
  <si>
    <t xml:space="preserve">https://onlinelibrary.wiley.com/page/journal/29980623/homepage/author-guidelines </t>
  </si>
  <si>
    <t>CNR2</t>
  </si>
  <si>
    <t>2573-8348</t>
  </si>
  <si>
    <t>Cancer Reports</t>
  </si>
  <si>
    <t>https://onlinelibrary.wiley.com/page/journal/25738348/homepage/fundedaccess.html</t>
  </si>
  <si>
    <t>https://onlinelibrary.wiley.com/page/journal/25738348/homepage/forauthors.html</t>
  </si>
  <si>
    <t>CAS</t>
  </si>
  <si>
    <t>1347-9032</t>
  </si>
  <si>
    <t>1349-7006</t>
  </si>
  <si>
    <t>Cancer Science</t>
  </si>
  <si>
    <t>https://onlinelibrary.wiley.com/page/journal/13652168/homepage/custom_copy.htm</t>
  </si>
  <si>
    <t>$2,600</t>
  </si>
  <si>
    <t>https://onlinelibrary.wiley.com/page/journal/13497006/homepage/article_publication_charges.htm</t>
  </si>
  <si>
    <t>https://onlinelibrary.wiley.com/page/journal/13497006/homepage/custom_copy.htm</t>
  </si>
  <si>
    <t>CEY2</t>
  </si>
  <si>
    <t>2637-9368</t>
  </si>
  <si>
    <t>Carbon Energy</t>
  </si>
  <si>
    <t>https://onlinelibrary.wiley.com/page/journal/26379368/homepage/author-guidelines#licensing</t>
  </si>
  <si>
    <t>CC-BY (CC-BY-NC or CC-BY-NC-ND by mandate only)</t>
  </si>
  <si>
    <t>CIN4</t>
  </si>
  <si>
    <t>3065-6001</t>
  </si>
  <si>
    <t>Carbon Innovation</t>
  </si>
  <si>
    <t>https://onlinelibrary.wiley.com/page/journal/30656001/homepage/open-access</t>
  </si>
  <si>
    <t>$2,650</t>
  </si>
  <si>
    <t>CNL2</t>
  </si>
  <si>
    <t>2769-3325</t>
  </si>
  <si>
    <t xml:space="preserve">Carbon Neutralization </t>
  </si>
  <si>
    <t>APCs waived until end of 2024</t>
  </si>
  <si>
    <t>CRP</t>
  </si>
  <si>
    <t>Cardiology Research and Practice</t>
  </si>
  <si>
    <t>https://onlinelibrary.wiley.com/page/journal/2804/homepage/open-access</t>
  </si>
  <si>
    <t>$2,570</t>
  </si>
  <si>
    <t>https://onlinelibrary.wiley.com/page/journal/2804/homepage/author-guidelines</t>
  </si>
  <si>
    <t>CDTP</t>
  </si>
  <si>
    <t>Cardiovascular Therapeutics</t>
  </si>
  <si>
    <t>https://onlinelibrary.wiley.com/page/journal/4702/homepage/open-access</t>
  </si>
  <si>
    <t>https://onlinelibrary.wiley.com/page/journal/4702/homepage/author-guidelines</t>
  </si>
  <si>
    <t>CDQ</t>
  </si>
  <si>
    <t>0889-4019</t>
  </si>
  <si>
    <t>2161-0045</t>
  </si>
  <si>
    <t>Career Development Quarterly - The</t>
  </si>
  <si>
    <t>https://onlinelibrary.wiley.com/page/journal/21610045/homepage/FundedAccess.html</t>
  </si>
  <si>
    <t>CRIAN</t>
  </si>
  <si>
    <t>CRIA</t>
  </si>
  <si>
    <t>Case Reports in Anesthesiology</t>
  </si>
  <si>
    <t>https://onlinelibrary.wiley.com/page/journal/7073/homepage/open-access</t>
  </si>
  <si>
    <t>https://onlinelibrary.wiley.com/page/journal/7073/homepage/author-guidelines</t>
  </si>
  <si>
    <t>CRIC</t>
  </si>
  <si>
    <t>Case Reports in Cardiology</t>
  </si>
  <si>
    <t>https://onlinelibrary.wiley.com/page/journal/4208/homepage/open-access</t>
  </si>
  <si>
    <t>https://onlinelibrary.wiley.com/page/journal/4208/homepage/author-guidelines</t>
  </si>
  <si>
    <t>CRICC</t>
  </si>
  <si>
    <t>Case Reports in Critical Care</t>
  </si>
  <si>
    <t>https://onlinelibrary.wiley.com/page/journal/2424/homepage/open-access</t>
  </si>
  <si>
    <t>https://onlinelibrary.wiley.com/page/journal/2424/homepage/author-guidelines</t>
  </si>
  <si>
    <t>CRID</t>
  </si>
  <si>
    <t>Case Reports in Dentistry</t>
  </si>
  <si>
    <t>https://onlinelibrary.wiley.com/page/journal/2415/homepage/open-access</t>
  </si>
  <si>
    <t>https://onlinelibrary.wiley.com/page/journal/2415/homepage/author-guidelines</t>
  </si>
  <si>
    <t>CRIDM</t>
  </si>
  <si>
    <t>Case Reports in Dermatological Medicine</t>
  </si>
  <si>
    <t>https://onlinelibrary.wiley.com/page/journal/8513/homepage/open-access</t>
  </si>
  <si>
    <t>https://onlinelibrary.wiley.com/page/journal/8513/homepage/author-guidelines</t>
  </si>
  <si>
    <t>CRIE</t>
  </si>
  <si>
    <t>2090651x</t>
  </si>
  <si>
    <t>Case Reports in Endocrinology</t>
  </si>
  <si>
    <t>https://onlinelibrary.wiley.com/page/journal/7520/homepage/open-access</t>
  </si>
  <si>
    <t>https://onlinelibrary.wiley.com/page/journal/7520/homepage/author-guidelines</t>
  </si>
  <si>
    <t>CRIGM</t>
  </si>
  <si>
    <t>Case Reports in Gastrointestinal Medicine</t>
  </si>
  <si>
    <t>https://onlinelibrary.wiley.com/page/journal/3142/homepage/open-access</t>
  </si>
  <si>
    <t>https://onlinelibrary.wiley.com/page/journal/3142/homepage/author-guidelines</t>
  </si>
  <si>
    <t>CRIG</t>
  </si>
  <si>
    <t>Case Reports in Genetics</t>
  </si>
  <si>
    <t>https://onlinelibrary.wiley.com/page/journal/4918/homepage/open-access</t>
  </si>
  <si>
    <t>https://onlinelibrary.wiley.com/page/journal/4918/homepage/author-guidelines</t>
  </si>
  <si>
    <t>CRIHEM</t>
  </si>
  <si>
    <t>Case Reports in Hematology</t>
  </si>
  <si>
    <t>https://onlinelibrary.wiley.com/page/journal/3191/homepage/open-access</t>
  </si>
  <si>
    <t>https://onlinelibrary.wiley.com/page/journal/3191/homepage/author-guidelines</t>
  </si>
  <si>
    <t>CRIHEP</t>
  </si>
  <si>
    <t>Case Reports in Hepatology</t>
  </si>
  <si>
    <t>https://onlinelibrary.wiley.com/page/journal/8571/homepage/open-access</t>
  </si>
  <si>
    <t>https://onlinelibrary.wiley.com/page/journal/8571/homepage/author-guidelines</t>
  </si>
  <si>
    <t>CRII</t>
  </si>
  <si>
    <t>Case Reports in Immunology</t>
  </si>
  <si>
    <t>https://onlinelibrary.wiley.com/page/journal/1615/homepage/open-access</t>
  </si>
  <si>
    <t>https://onlinelibrary.wiley.com/page/journal/1615/homepage/author-guidelines</t>
  </si>
  <si>
    <t>CRIID</t>
  </si>
  <si>
    <t>Case Reports in Infectious Diseases</t>
  </si>
  <si>
    <t>https://onlinelibrary.wiley.com/page/journal/4806/homepage/open-access</t>
  </si>
  <si>
    <t>https://onlinelibrary.wiley.com/page/journal/4806/homepage/author-guidelines</t>
  </si>
  <si>
    <t>CRIM</t>
  </si>
  <si>
    <t>Case Reports in Medicine</t>
  </si>
  <si>
    <t>https://onlinelibrary.wiley.com/page/journal/1683/homepage/open-access</t>
  </si>
  <si>
    <t>https://onlinelibrary.wiley.com/page/journal/1683/homepage/author-guidelines</t>
  </si>
  <si>
    <t>CRIN</t>
  </si>
  <si>
    <t>2090665x</t>
  </si>
  <si>
    <t>Case Reports in Nephrology</t>
  </si>
  <si>
    <t>https://onlinelibrary.wiley.com/page/journal/1731/homepage/open-access</t>
  </si>
  <si>
    <t>https://onlinelibrary.wiley.com/page/journal/1731/homepage/author-guidelines</t>
  </si>
  <si>
    <t>CRINM</t>
  </si>
  <si>
    <t>Case Reports in Neurological Medicine</t>
  </si>
  <si>
    <t>https://onlinelibrary.wiley.com/page/journal/1350/homepage/open-access</t>
  </si>
  <si>
    <t>https://onlinelibrary.wiley.com/page/journal/1350/homepage/author-guidelines</t>
  </si>
  <si>
    <t>CRIOG</t>
  </si>
  <si>
    <t>Case Reports in Obstetrics and Gynecology</t>
  </si>
  <si>
    <t>https://onlinelibrary.wiley.com/page/journal/7471/homepage/open-access</t>
  </si>
  <si>
    <t>https://onlinelibrary.wiley.com/page/journal/7471/homepage/author-guidelines</t>
  </si>
  <si>
    <t>CRIONC</t>
  </si>
  <si>
    <t>CRIONM</t>
  </si>
  <si>
    <t>Case Reports in Oncological Medicine</t>
  </si>
  <si>
    <t>https://onlinelibrary.wiley.com/page/journal/7583/homepage/open-access</t>
  </si>
  <si>
    <t>https://onlinelibrary.wiley.com/page/journal/7583/homepage/author-guidelines</t>
  </si>
  <si>
    <t>CRIOM</t>
  </si>
  <si>
    <t>CRIOPM</t>
  </si>
  <si>
    <t>Case Reports in Ophthalmological Medicine</t>
  </si>
  <si>
    <t>https://onlinelibrary.wiley.com/page/journal/1727/homepage/open-access</t>
  </si>
  <si>
    <t>https://onlinelibrary.wiley.com/page/journal/1727/homepage/author-guidelines</t>
  </si>
  <si>
    <t>CRIOR</t>
  </si>
  <si>
    <t>Case Reports in Orthopedics</t>
  </si>
  <si>
    <t>https://onlinelibrary.wiley.com/page/journal/9192/homepage/open-access</t>
  </si>
  <si>
    <t>https://onlinelibrary.wiley.com/page/journal/9192/homepage/author-guidelines</t>
  </si>
  <si>
    <t>CRIOT</t>
  </si>
  <si>
    <t>Case Reports in Otolaryngology</t>
  </si>
  <si>
    <t>https://onlinelibrary.wiley.com/page/journal/2807/homepage/open-access</t>
  </si>
  <si>
    <t>https://onlinelibrary.wiley.com/page/journal/2807/homepage/author-guidelines</t>
  </si>
  <si>
    <t>CRIPA</t>
  </si>
  <si>
    <t>2090679x</t>
  </si>
  <si>
    <t>Case Reports in Pathology</t>
  </si>
  <si>
    <t>https://onlinelibrary.wiley.com/page/journal/1479/homepage/open-access</t>
  </si>
  <si>
    <t>https://onlinelibrary.wiley.com/page/journal/1479/homepage/author-guidelines</t>
  </si>
  <si>
    <t>CRIPE</t>
  </si>
  <si>
    <t>Case Reports in Pediatrics</t>
  </si>
  <si>
    <t>https://onlinelibrary.wiley.com/page/journal/2920/homepage/open-access</t>
  </si>
  <si>
    <t>https://onlinelibrary.wiley.com/page/journal/2920/homepage/author-guidelines</t>
  </si>
  <si>
    <t>CRIP</t>
  </si>
  <si>
    <t>CRIPS</t>
  </si>
  <si>
    <t>Case Reports in Psychiatry</t>
  </si>
  <si>
    <t>https://onlinelibrary.wiley.com/page/journal/1604/homepage/open-access</t>
  </si>
  <si>
    <t>https://onlinelibrary.wiley.com/page/journal/1604/homepage/author-guidelines</t>
  </si>
  <si>
    <t>CRIPUL</t>
  </si>
  <si>
    <t>CRIPU</t>
  </si>
  <si>
    <t>Case Reports in Pulmonology</t>
  </si>
  <si>
    <t>https://onlinelibrary.wiley.com/page/journal/9796/homepage/open-access</t>
  </si>
  <si>
    <t>https://onlinelibrary.wiley.com/page/journal/9796/homepage/author-guidelines</t>
  </si>
  <si>
    <t>CRIRAD</t>
  </si>
  <si>
    <t>CRIRA</t>
  </si>
  <si>
    <t>Case Reports in Radiology</t>
  </si>
  <si>
    <t>https://onlinelibrary.wiley.com/page/journal/5370/homepage/open-access</t>
  </si>
  <si>
    <t>https://onlinelibrary.wiley.com/page/journal/5370/homepage/author-guidelines</t>
  </si>
  <si>
    <t>CRIRH</t>
  </si>
  <si>
    <t>Case Reports in Rheumatology</t>
  </si>
  <si>
    <t>https://onlinelibrary.wiley.com/page/journal/3857/homepage/open-access</t>
  </si>
  <si>
    <t>https://onlinelibrary.wiley.com/page/journal/3857/homepage/author-guidelines</t>
  </si>
  <si>
    <t>CRIS</t>
  </si>
  <si>
    <t>Case Reports in Surgery</t>
  </si>
  <si>
    <t>https://onlinelibrary.wiley.com/page/journal/4629/homepage/open-access</t>
  </si>
  <si>
    <t>https://onlinelibrary.wiley.com/page/journal/4629/homepage/author-guidelines</t>
  </si>
  <si>
    <t>CRITRAN</t>
  </si>
  <si>
    <t>CRIT</t>
  </si>
  <si>
    <t>Case Reports in Transplantation</t>
  </si>
  <si>
    <t>https://onlinelibrary.wiley.com/page/journal/3829/homepage/open-access</t>
  </si>
  <si>
    <t>https://onlinelibrary.wiley.com/page/journal/3829/homepage/author-guidelines</t>
  </si>
  <si>
    <t>CRIU</t>
  </si>
  <si>
    <t>Case Reports in Urology</t>
  </si>
  <si>
    <t>https://onlinelibrary.wiley.com/page/journal/5030/homepage/open-access</t>
  </si>
  <si>
    <t>https://onlinelibrary.wiley.com/page/journal/5030/homepage/author-guidelines</t>
  </si>
  <si>
    <t>CRIVAS</t>
  </si>
  <si>
    <t>CRIVAM</t>
  </si>
  <si>
    <t>Case Reports in Vascular Medicine</t>
  </si>
  <si>
    <t>https://onlinelibrary.wiley.com/page/journal/1539/homepage/open-access</t>
  </si>
  <si>
    <t>https://onlinelibrary.wiley.com/page/journal/1539/homepage/author-guidelines</t>
  </si>
  <si>
    <t>CRIVM</t>
  </si>
  <si>
    <t>CRIVEM</t>
  </si>
  <si>
    <t>2090701x</t>
  </si>
  <si>
    <t>Case Reports in Veterinary Medicine</t>
  </si>
  <si>
    <t>https://onlinelibrary.wiley.com/page/journal/1792/homepage/open-access</t>
  </si>
  <si>
    <t>https://onlinelibrary.wiley.com/page/journal/1792/homepage/author-guidelines</t>
  </si>
  <si>
    <t>CCD</t>
  </si>
  <si>
    <t>1522-1946</t>
  </si>
  <si>
    <t>1522-726X</t>
  </si>
  <si>
    <t>1522726X</t>
  </si>
  <si>
    <t>Catheterization and Cardiovascular Interventions</t>
  </si>
  <si>
    <t>https://onlinelibrary.wiley.com/page/journal/1522726X/homepage/FundedAccess.html</t>
  </si>
  <si>
    <t>CBF</t>
  </si>
  <si>
    <t>0263-6484</t>
  </si>
  <si>
    <t>1099-0844</t>
  </si>
  <si>
    <t>Cell Biochemistry and Function</t>
  </si>
  <si>
    <t>https://onlinelibrary.wiley.com/page/journal/10990844/homepage/FundedAccess.html</t>
  </si>
  <si>
    <t>$4,220</t>
  </si>
  <si>
    <t>CBIN</t>
  </si>
  <si>
    <t>1065-6995</t>
  </si>
  <si>
    <t>1095-8355</t>
  </si>
  <si>
    <t>Cell Biology International</t>
  </si>
  <si>
    <t>https://onlinelibrary.wiley.com/page/journal/10958355/homepage/FundedAccess.html</t>
  </si>
  <si>
    <t>https://onlinelibrary.wiley.com/page/journal/10958355/homepage/forauthors.html</t>
  </si>
  <si>
    <t>CPR</t>
  </si>
  <si>
    <t>0960-7722</t>
  </si>
  <si>
    <t>1365-2184</t>
  </si>
  <si>
    <t>Cell Proliferation</t>
  </si>
  <si>
    <t>https://onlinelibrary.wiley.com/page/journal/13652184/homepage/FundedAccess.html</t>
  </si>
  <si>
    <t>$3,500</t>
  </si>
  <si>
    <t>CMI</t>
  </si>
  <si>
    <t>Cellular Microbiology</t>
  </si>
  <si>
    <t>https://onlinelibrary.wiley.com/page/journal/cmi/homepage/open-access</t>
  </si>
  <si>
    <t>https://onlinelibrary.wiley.com/page/journal/cmi/homepage/author-guidelines</t>
  </si>
  <si>
    <t>CNT</t>
  </si>
  <si>
    <t>0008-8994</t>
  </si>
  <si>
    <t>1600-0498</t>
  </si>
  <si>
    <t>Centaurus</t>
  </si>
  <si>
    <t>https://onlinelibrary.wiley.com/page/journal/16000498/homepage/FundedAccess.html</t>
  </si>
  <si>
    <t>CMS3</t>
  </si>
  <si>
    <t>2050-411X</t>
  </si>
  <si>
    <t>Center for Migration Studies Special Issues</t>
  </si>
  <si>
    <t>CCHE</t>
  </si>
  <si>
    <t>1943-3638</t>
  </si>
  <si>
    <t>Cereal Chemistry</t>
  </si>
  <si>
    <t>https://onlinelibrary.wiley.com/pb-assets/assets/19433638/AuthorInstructions-1526498059927.pdf</t>
  </si>
  <si>
    <t>CBIC</t>
  </si>
  <si>
    <t>1439-4227</t>
  </si>
  <si>
    <t>1439-7633</t>
  </si>
  <si>
    <t>ChemBioChem</t>
  </si>
  <si>
    <t>https://onlinelibrary.wiley.com/page/journal/14397633/homepage/onlineopen</t>
  </si>
  <si>
    <t>https://onlinelibrary.wiley.com/page/journal/14397633/homepage/2268_authors.html</t>
  </si>
  <si>
    <t>CBEN</t>
  </si>
  <si>
    <t>E326</t>
  </si>
  <si>
    <t>2196-9744</t>
  </si>
  <si>
    <t>ChemBioEng Reviews</t>
  </si>
  <si>
    <t>https://onlinelibrary.wiley.com/page/journal/21969744/homepage/2326_onlineopen.html</t>
  </si>
  <si>
    <t>https://onlinelibrary.wiley.com/page/journal/21969744/homepage/onlineopen</t>
  </si>
  <si>
    <t>https://onlinelibrary.wiley.com/page/journal/21969744/homepage/2326_forauthors.html</t>
  </si>
  <si>
    <t>CCTC</t>
  </si>
  <si>
    <t>1867-3880</t>
  </si>
  <si>
    <t>1867-3899</t>
  </si>
  <si>
    <t>ChemCatChem</t>
  </si>
  <si>
    <t>https://onlinelibrary.wiley.com/page/journal/18673899/homepage/onlineopen</t>
  </si>
  <si>
    <t>https://chemistry-europe.onlinelibrary.wiley.com/hub/journal/18673899/onlineopen</t>
  </si>
  <si>
    <t>https://onlinelibrary.wiley.com/page/journal/18673899/homepage/2491_forauthors.html</t>
  </si>
  <si>
    <t>CELC</t>
  </si>
  <si>
    <t>E701</t>
  </si>
  <si>
    <t>2196-0216</t>
  </si>
  <si>
    <t>ChemElectroChem</t>
  </si>
  <si>
    <t>https://chemistry-europe.onlinelibrary.wiley.com/hub/journal/21960216/open-access</t>
  </si>
  <si>
    <t>https://chemistry-europe.onlinelibrary.wiley.com/hub/journal/21960216/notice-to-authors</t>
  </si>
  <si>
    <t>CFCH</t>
  </si>
  <si>
    <t>2510-9936</t>
  </si>
  <si>
    <t>ChemFoodChem</t>
  </si>
  <si>
    <t>https://chemistry-europe.onlinelibrary.wiley.com/hub/journal/25109936/open-acces</t>
  </si>
  <si>
    <t>CC BY for mandated authors&lt;br /&gt; CC BY, CC BY-NC or CC BY-NC-ND for non-mandated authors</t>
  </si>
  <si>
    <t>https://chemistry-europe.onlinelibrary.wiley.com/hub/journal/25109936/open-access</t>
  </si>
  <si>
    <t>https://chemistry-europe.onlinelibrary.wiley.com/hub/journal/25109936/notice-to-authors</t>
  </si>
  <si>
    <t>CBDD</t>
  </si>
  <si>
    <t>1747-0277</t>
  </si>
  <si>
    <t>1747-0285</t>
  </si>
  <si>
    <t>Chemical Biology &amp; Drug Design</t>
  </si>
  <si>
    <t>https://onlinelibrary.wiley.com/page/journal/17470285/homepage/FundedAccess.html</t>
  </si>
  <si>
    <t>CEAT</t>
  </si>
  <si>
    <t>0930-7516</t>
  </si>
  <si>
    <t>1521-4125</t>
  </si>
  <si>
    <t>Chemical Engineering &amp; Technology</t>
  </si>
  <si>
    <t>https://onlinelibrary.wiley.com/page/journal/15214125/homepage/2044_onlineopen.html</t>
  </si>
  <si>
    <t xml:space="preserve">Choice of CC BY, CC BY-NC, or CC BY-NC-ND  </t>
  </si>
  <si>
    <t>https://onlinelibrary.wiley.com/page/journal/19391676/homepage/article_publication_charges.htm</t>
  </si>
  <si>
    <t>https://onlinelibrary.wiley.com/page/journal/15214125/homepage/2044_forauthors.html</t>
  </si>
  <si>
    <t>TCR</t>
  </si>
  <si>
    <t>1527-8999</t>
  </si>
  <si>
    <t>1528-0691</t>
  </si>
  <si>
    <t>Chemical Record - The</t>
  </si>
  <si>
    <t>https://onlinelibrary.wiley.com/page/journal/15280691/homepage/2920_forauthors.html</t>
  </si>
  <si>
    <t>CIUZ</t>
  </si>
  <si>
    <t>0009-2851</t>
  </si>
  <si>
    <t>1521-3781</t>
  </si>
  <si>
    <t>Chemie in unserer Zeit</t>
  </si>
  <si>
    <t>https://onlinelibrary.wiley.com/page/journal/15213781/homepage/2006_forauthors.html</t>
  </si>
  <si>
    <t>CITE</t>
  </si>
  <si>
    <t>0009-286X</t>
  </si>
  <si>
    <t>1522-2640</t>
  </si>
  <si>
    <t>Chemie Ingenieur Technik</t>
  </si>
  <si>
    <t>https://onlinelibrary.wiley.com/page/journal/15222640/homepage/2004_onlineopen.html</t>
  </si>
  <si>
    <t>https://onlinelibrary.wiley.com/page/journal/15222640/homepage/2004_forauthors.html</t>
  </si>
  <si>
    <t>CHEM</t>
  </si>
  <si>
    <t>E111</t>
  </si>
  <si>
    <t>0947-6539</t>
  </si>
  <si>
    <t>1521-3765</t>
  </si>
  <si>
    <t>Chemistry – A European Journal</t>
  </si>
  <si>
    <t>https://onlinelibrary.wiley.com/page/journal/15213765/homepage/onlineopen</t>
  </si>
  <si>
    <t>https://chemistry-europe.onlinelibrary.wiley.com/hub/journal/15213765/onlineopen</t>
  </si>
  <si>
    <t>https://onlinelibrary.wiley.com/page/journal/15213765/homepage/2111_authors.html</t>
  </si>
  <si>
    <t>ASIA</t>
  </si>
  <si>
    <t>1861-4728</t>
  </si>
  <si>
    <t>1861-471X</t>
  </si>
  <si>
    <t>1861471X</t>
  </si>
  <si>
    <t>Chemistry – An Asian Journal</t>
  </si>
  <si>
    <t>https://onlinelibrary.wiley.com/page/journal/1861471x/homepage/onlineopen</t>
  </si>
  <si>
    <t>https://onlinelibrary.wiley.com/page/journal/1861471X/homepage/onlineopen</t>
  </si>
  <si>
    <t>https://onlinelibrary.wiley.com/page/journal/1861471x/homepage/2451_authors.html</t>
  </si>
  <si>
    <t>CMTD</t>
  </si>
  <si>
    <t>2628-9725</t>
  </si>
  <si>
    <t>Chemistry - Methods</t>
  </si>
  <si>
    <t>https://chemistry-europe.onlinelibrary.wiley.com/hub/journal/26289725/article-publication-charges</t>
  </si>
  <si>
    <t>CC-BY (CC-BY-NC and CC-BY-NC-ND offered only if mandated)</t>
  </si>
  <si>
    <t>https://chemistry-europe.onlinelibrary.wiley.com/hub/journal/26289725/author-guidelines</t>
  </si>
  <si>
    <t>single anonymized</t>
  </si>
  <si>
    <t>CBDV</t>
  </si>
  <si>
    <t>1612-1872</t>
  </si>
  <si>
    <t>1612-1880</t>
  </si>
  <si>
    <t>Chemistry &amp; Biodiversity</t>
  </si>
  <si>
    <t>https://onlinelibrary.wiley.com/page/journal/16121880/homepage/FundedAccess.html</t>
  </si>
  <si>
    <t>$3,880</t>
  </si>
  <si>
    <t>CEUR</t>
  </si>
  <si>
    <t>2751-4765</t>
  </si>
  <si>
    <t>Chemistry Europe</t>
  </si>
  <si>
    <t>https://authorservices.wiley.com/author-resources/Journal-Authors/open-access/author-compliance-tool.html</t>
  </si>
  <si>
    <t>https://chemistry-europe.onlinelibrary.wiley.com/hub/journal/15213765/preprints</t>
  </si>
  <si>
    <t>CHE3</t>
  </si>
  <si>
    <t>OPEN</t>
  </si>
  <si>
    <t>2191-1363</t>
  </si>
  <si>
    <t>ChemistryOpen</t>
  </si>
  <si>
    <t>https://onlinelibrary.wiley.com/page/journal/21911363/homepage/2011_licence.html</t>
  </si>
  <si>
    <t>$2,790</t>
  </si>
  <si>
    <t>https://onlinelibrary.wiley.com/page/journal/21911363/homepage/2011_charges.html</t>
  </si>
  <si>
    <t>https://onlinelibrary.wiley.com/page/journal/21911363/homepage/2011_authors.html</t>
  </si>
  <si>
    <t>E766</t>
  </si>
  <si>
    <t>2365-6549</t>
  </si>
  <si>
    <t>ChemistrySelect</t>
  </si>
  <si>
    <t>https://onlinelibrary.wiley.com/page/journal/23656549/homepage/onlineopen</t>
  </si>
  <si>
    <t>https://chemistry-europe.onlinelibrary.wiley.com/hub/journal/23656549/onlineopen</t>
  </si>
  <si>
    <t>CKON</t>
  </si>
  <si>
    <t>0944-5846</t>
  </si>
  <si>
    <t>1521-3730</t>
  </si>
  <si>
    <t>Chemkon</t>
  </si>
  <si>
    <t>https://onlinelibrary.wiley.com/page/journal/15213730/homepage/2106_forauthors.html</t>
  </si>
  <si>
    <t>CMDC</t>
  </si>
  <si>
    <t>1860-7179</t>
  </si>
  <si>
    <t>1860-7187</t>
  </si>
  <si>
    <t>ChemMedChem</t>
  </si>
  <si>
    <t>https://onlinelibrary.wiley.com/page/journal/18607187/homepage/onlineopen</t>
  </si>
  <si>
    <t>https://chemistry-europe.onlinelibrary.wiley.com/hub/journal/18607187/onlineopen</t>
  </si>
  <si>
    <t>https://onlinelibrary.wiley.com/page/journal/18607187/homepage/2452_authors.html</t>
  </si>
  <si>
    <t>CNMA</t>
  </si>
  <si>
    <t>E761</t>
  </si>
  <si>
    <t>2199-692X</t>
  </si>
  <si>
    <t>2199692X</t>
  </si>
  <si>
    <t>CHEMNANOMAT</t>
  </si>
  <si>
    <t>https://onlinelibrary.wiley.com/page/journal/2199692x/homepage/onlineopen</t>
  </si>
  <si>
    <t>$4,020</t>
  </si>
  <si>
    <t>https://onlinelibrary.wiley.com/page/journal/2199692X/homepage/onlineopen</t>
  </si>
  <si>
    <t>CPTC</t>
  </si>
  <si>
    <t>2367-0932</t>
  </si>
  <si>
    <t> 2367-0932</t>
  </si>
  <si>
    <t> 10.100</t>
  </si>
  <si>
    <t xml:space="preserve">ChemPhotoChem </t>
  </si>
  <si>
    <t>https://onlinelibrary.wiley.com/page/journal/23670932/homepage/onlineopen</t>
  </si>
  <si>
    <t>https://chemistry-europe.onlinelibrary.wiley.com/hub/journal/23670932/onlineopen</t>
  </si>
  <si>
    <t>https://onlinelibrary.wiley.com/page/journal/23670932/homepage/2768_authors.html</t>
  </si>
  <si>
    <t>CPHC</t>
  </si>
  <si>
    <t>1439-4235</t>
  </si>
  <si>
    <t>1439-7641</t>
  </si>
  <si>
    <t>ChemPhysChem</t>
  </si>
  <si>
    <t>https://onlinelibrary.wiley.com/page/journal/14397641/homepage/onlineopen</t>
  </si>
  <si>
    <t>https://chemistry-europe.onlinelibrary.wiley.com/hub/journal/14397641/onlineopen</t>
  </si>
  <si>
    <t>https://onlinelibrary.wiley.com/page/journal/14397641/homepage/2267_authors.html</t>
  </si>
  <si>
    <t>CPLU</t>
  </si>
  <si>
    <t>E688</t>
  </si>
  <si>
    <t>2192-6506</t>
  </si>
  <si>
    <t>ChemPlusChem</t>
  </si>
  <si>
    <t>https://onlinelibrary.wiley.com/page/journal/21926506/homepage/onlineopen</t>
  </si>
  <si>
    <t>https://chemistry-europe.onlinelibrary.wiley.com/hub/journal/21926506/onlineopen</t>
  </si>
  <si>
    <t>https://onlinelibrary.wiley.com/page/journal/21926506/homepage/2688_authors.html</t>
  </si>
  <si>
    <t>CSSC</t>
  </si>
  <si>
    <t>1864-5631</t>
  </si>
  <si>
    <t>1864-564X</t>
  </si>
  <si>
    <t>1864564X</t>
  </si>
  <si>
    <t>ChemSusChem</t>
  </si>
  <si>
    <t>https://onlinelibrary.wiley.com/page/journal/1864564x/homepage/onlineopen</t>
  </si>
  <si>
    <t>https://chemistry-europe.onlinelibrary.wiley.com/hub/journal/1864564X/onlineopen</t>
  </si>
  <si>
    <t>https://onlinelibrary.wiley.com/page/journal/1864564x/homepage/2476_forauthors.html</t>
  </si>
  <si>
    <t>SYST</t>
  </si>
  <si>
    <t>ChemSystemsChem</t>
  </si>
  <si>
    <t>CFS</t>
  </si>
  <si>
    <t>1356-7500</t>
  </si>
  <si>
    <t>1365-2206</t>
  </si>
  <si>
    <t>Child &amp; Family Social Work</t>
  </si>
  <si>
    <t>https://onlinelibrary.wiley.com/page/journal/13652206/homepage/FundedAccess.html</t>
  </si>
  <si>
    <t>CAR</t>
  </si>
  <si>
    <t>0952-9136</t>
  </si>
  <si>
    <t>1099-0852</t>
  </si>
  <si>
    <t>Child Abuse Review</t>
  </si>
  <si>
    <t>https://onlinelibrary.wiley.com/page/journal/10990852/homepage/FundedAccess.html</t>
  </si>
  <si>
    <t>CAMH</t>
  </si>
  <si>
    <t>1475-357X</t>
  </si>
  <si>
    <t>1475-3588</t>
  </si>
  <si>
    <t>Child and Adolescent Mental Health</t>
  </si>
  <si>
    <t>https://onlinelibrary.wiley.com/page/journal/14753588/homepage/FundedAccess.html</t>
  </si>
  <si>
    <t>CCH</t>
  </si>
  <si>
    <t>0305-1862</t>
  </si>
  <si>
    <t>1365-2214</t>
  </si>
  <si>
    <t>Child: Care, Health and Development</t>
  </si>
  <si>
    <t>https://onlinelibrary.wiley.com/page/journal/13652214/homepage/FundedAccess.html</t>
  </si>
  <si>
    <t>CHSO</t>
  </si>
  <si>
    <t>0951-0605</t>
  </si>
  <si>
    <t>1099-0860</t>
  </si>
  <si>
    <t>Children &amp; Society</t>
  </si>
  <si>
    <t>https://onlinelibrary.wiley.com/page/journal/10990860/homepage/FundedAccess.html</t>
  </si>
  <si>
    <t>$3,350</t>
  </si>
  <si>
    <t>https://onlinelibrary.wiley.com/page/journal/10990860/homepage/forauthors.html</t>
  </si>
  <si>
    <t>CWE</t>
  </si>
  <si>
    <t>1671-2234</t>
  </si>
  <si>
    <t>1749-124X</t>
  </si>
  <si>
    <t>1749124X</t>
  </si>
  <si>
    <t>China &amp; World Economy</t>
  </si>
  <si>
    <t>https://onlinelibrary.wiley.com/page/journal/1749124X/homepage/FundedAccess.html</t>
  </si>
  <si>
    <t>CJOC</t>
  </si>
  <si>
    <t>E434</t>
  </si>
  <si>
    <t>1001-604X</t>
  </si>
  <si>
    <t>1614-7065</t>
  </si>
  <si>
    <t>Chinese Journal of Chemistry</t>
  </si>
  <si>
    <t>https://onlinelibrary.wiley.com/page/journal/16147065/homepage/2434_onlineopen.html</t>
  </si>
  <si>
    <t>https://onlinelibrary.wiley.com/page/journal/16147065/homepage/onlineopen</t>
  </si>
  <si>
    <t>CJE2</t>
  </si>
  <si>
    <t>2075-5597</t>
  </si>
  <si>
    <t>Chinese Journal of Electronics</t>
  </si>
  <si>
    <t>CC BY for mandated authors&lt;br /&gt;Choice of CC-BY, CC-BY-NC or CC-BY-NC-ND for non-mandated authors</t>
  </si>
  <si>
    <t>$2,980</t>
  </si>
  <si>
    <t xml:space="preserve">https://ietresearch.onlinelibrary.wiley.com/hub/journal/20755597/homepage/open-access </t>
  </si>
  <si>
    <t>CHIR</t>
  </si>
  <si>
    <t>0899-0042</t>
  </si>
  <si>
    <t>1520-636X</t>
  </si>
  <si>
    <t>1520636X</t>
  </si>
  <si>
    <t>Chirality</t>
  </si>
  <si>
    <t>https://onlinelibrary.wiley.com/page/journal/1520636X/homepage/FundedAccess.html</t>
  </si>
  <si>
    <t>CTD3</t>
  </si>
  <si>
    <t>2589-0514</t>
  </si>
  <si>
    <t>Chronic Diseases and Translational Medicine</t>
  </si>
  <si>
    <t>CC BY for mandated authors&lt;br /&gt; CC BY-NC or CC BY-NC-ND for non-mandated authors</t>
  </si>
  <si>
    <t>https://onlinelibrary.wiley.com/page/journal/25890514/homepage/author-guidelines</t>
  </si>
  <si>
    <t>1436-2597</t>
  </si>
  <si>
    <t>0000-0000</t>
  </si>
  <si>
    <t>XXXXXXXX</t>
  </si>
  <si>
    <t>CITplus - Das Praxismagazin für Verfahrens- und Chemieingenieure</t>
  </si>
  <si>
    <t>CISO</t>
  </si>
  <si>
    <t>0893-0465</t>
  </si>
  <si>
    <t>1548-744x</t>
  </si>
  <si>
    <t>1548744X</t>
  </si>
  <si>
    <t>City &amp; Society</t>
  </si>
  <si>
    <t>https://anthrosource.onlinelibrary.wiley.com/hub/journal/1548744X/about/author-guidelines</t>
  </si>
  <si>
    <t>$3,340</t>
  </si>
  <si>
    <t>CLA</t>
  </si>
  <si>
    <t>0748-3007</t>
  </si>
  <si>
    <t>1096-0031</t>
  </si>
  <si>
    <t>Cladistics</t>
  </si>
  <si>
    <t>https://onlinelibrary.wiley.com/page/journal/10960031/homepage/FundedAccess.html</t>
  </si>
  <si>
    <t>$3,960</t>
  </si>
  <si>
    <t>CLEN</t>
  </si>
  <si>
    <t>1863-0650</t>
  </si>
  <si>
    <t>1863-0669</t>
  </si>
  <si>
    <t>CLEAN – Soil, Air, Water</t>
  </si>
  <si>
    <t>https://onlinelibrary.wiley.com/page/journal/18630669/homepage/FundedAccess.html</t>
  </si>
  <si>
    <t>https://onlinelibrary.wiley.com/page/journal/18630669/homepage/2047_forauthors.html</t>
  </si>
  <si>
    <t>CLEM</t>
  </si>
  <si>
    <t>2837-6722</t>
  </si>
  <si>
    <t>CleanMat</t>
  </si>
  <si>
    <t>$1,900</t>
  </si>
  <si>
    <t>CLI2</t>
  </si>
  <si>
    <t>2692-4587</t>
  </si>
  <si>
    <t>Climate Resilience and Sustainability</t>
  </si>
  <si>
    <t xml:space="preserve">https://rmets.onlinelibrary.wiley.com/hub/journal/26924587/about/open-access-license-and-copyright </t>
  </si>
  <si>
    <t>https://rmets.onlinelibrary.wiley.com/hub/journal/26924587/article-publication-charge</t>
  </si>
  <si>
    <t>https://rmets.onlinelibrary.wiley.com/hub/journal/26924587/about/open-access-license-and-copyright</t>
  </si>
  <si>
    <t>CEA</t>
  </si>
  <si>
    <t>0954-7894</t>
  </si>
  <si>
    <t>1365-2222</t>
  </si>
  <si>
    <t>Clinical &amp; Experimental Allergy</t>
  </si>
  <si>
    <t>https://onlinelibrary.wiley.com/page/journal/13652222/homepage/FundedAccess.html</t>
  </si>
  <si>
    <t>$4,760</t>
  </si>
  <si>
    <t>CEO</t>
  </si>
  <si>
    <t>1442-6404</t>
  </si>
  <si>
    <t>1442-9071</t>
  </si>
  <si>
    <t>Clinical &amp; Experimental Ophthalmology</t>
  </si>
  <si>
    <t>https://onlinelibrary.wiley.com/page/journal/14429071/homepage/FundedAccess.html</t>
  </si>
  <si>
    <t>CTI2</t>
  </si>
  <si>
    <t>2050-0068</t>
  </si>
  <si>
    <t>Clinical &amp; Translational Immunology</t>
  </si>
  <si>
    <t>https://onlinelibrary.wiley.com/page/journal/20500068/homepage/fundedaccess.html</t>
  </si>
  <si>
    <t>https://onlinelibrary.wiley.com/page/journal/20500068/homepage/forauthors.html</t>
  </si>
  <si>
    <t xml:space="preserve">CAP </t>
  </si>
  <si>
    <t>2163-0097</t>
  </si>
  <si>
    <t>Clinical Advances in Periodontics</t>
  </si>
  <si>
    <t xml:space="preserve">https://authorservices.wiley.com/author-resources/Journal-Authors/open-access/article-publication-charges.html </t>
  </si>
  <si>
    <t>CA</t>
  </si>
  <si>
    <t>0897-3806</t>
  </si>
  <si>
    <t>1098-2353</t>
  </si>
  <si>
    <t>Clinical Anatomy</t>
  </si>
  <si>
    <t>https://onlinelibrary.wiley.com/page/journal/10982353/homepage/FundedAccess.html</t>
  </si>
  <si>
    <t>CRE2</t>
  </si>
  <si>
    <t>2057-4347</t>
  </si>
  <si>
    <t>Clinical and Experimental Dental Research</t>
  </si>
  <si>
    <t>https://onlinelibrary.wiley.com/page/journal/20574347/homepage/custom_copy.htm</t>
  </si>
  <si>
    <t>https://onlinelibrary.wiley.com/page/journal/20574347/homepage/article_publication_charges.htm</t>
  </si>
  <si>
    <t>CED</t>
  </si>
  <si>
    <t>0307-6938</t>
  </si>
  <si>
    <t>1365-2230</t>
  </si>
  <si>
    <t>Clinical and Experimental Dermatology</t>
  </si>
  <si>
    <t>https://onlinelibrary.wiley.com/page/journal/13652230/homepage/FundedAccess.html</t>
  </si>
  <si>
    <t>CEN3</t>
  </si>
  <si>
    <t>1759-1961</t>
  </si>
  <si>
    <t>Clinical and Experimental Neuroimmunology</t>
  </si>
  <si>
    <t>https://onlinelibrary.wiley.com/page/journal/17591961/homepage/FundedAccess.html</t>
  </si>
  <si>
    <t>CEP</t>
  </si>
  <si>
    <t>0305-1870</t>
  </si>
  <si>
    <t>1440-1681</t>
  </si>
  <si>
    <t>Clinical and Experimental Pharmacology and Physiology</t>
  </si>
  <si>
    <t>https://onlinelibrary.wiley.com/page/journal/14401681/homepage/FundedAccess.html</t>
  </si>
  <si>
    <t>GIN2</t>
  </si>
  <si>
    <t>2836-3973</t>
  </si>
  <si>
    <t>Clinical and Public Health Guidelines</t>
  </si>
  <si>
    <t>https://onlinelibrary.wiley.com/page/journal/28363973/homepage/open-access</t>
  </si>
  <si>
    <t>$3,200</t>
  </si>
  <si>
    <t>https://onlinelibrary.wiley.com/page/journal/28363973/homepage/author-guidelines</t>
  </si>
  <si>
    <t>CLT2</t>
  </si>
  <si>
    <t>2045-7022</t>
  </si>
  <si>
    <t>Clinical and Translational Allergy</t>
  </si>
  <si>
    <t>https://onlinelibrary.wiley.com/page/journal/20457022/homepage/article_publication_charges</t>
  </si>
  <si>
    <t>CTD2</t>
  </si>
  <si>
    <t>2768-0622</t>
  </si>
  <si>
    <r>
      <t>Clinical and Translational Discovery</t>
    </r>
    <r>
      <rPr>
        <sz val="11"/>
        <color theme="1"/>
        <rFont val="Calibri"/>
        <family val="2"/>
        <scheme val="minor"/>
      </rPr>
      <t xml:space="preserve">  </t>
    </r>
  </si>
  <si>
    <t>$2,300</t>
  </si>
  <si>
    <t>CTM2</t>
  </si>
  <si>
    <t>2001-1326</t>
  </si>
  <si>
    <t>Clinical and Translational Medicine</t>
  </si>
  <si>
    <t xml:space="preserve">https://onlinelibrary.wiley.com/page/journal/20011326/article-publication-charges.html </t>
  </si>
  <si>
    <t xml:space="preserve">https://onlinelibrary.wiley.com/page/journal/20011326/homepage/author-guidelines  </t>
  </si>
  <si>
    <t xml:space="preserve">https://onlinelibrary.wiley.com/page/journal/20011326/homepage/author-guidelines </t>
  </si>
  <si>
    <t>CTS</t>
  </si>
  <si>
    <t>1752-8054</t>
  </si>
  <si>
    <t>1752-8062</t>
  </si>
  <si>
    <t>Clinical and Translational Science</t>
  </si>
  <si>
    <t>https://onlinelibrary.wiley.com/pb-assets/hub-assets/ascpt/17528062/2015.08.07_CTS_Guide_to_Authors-1507886680280.pdf</t>
  </si>
  <si>
    <t>https://ascpt.onlinelibrary.wiley.com/hub/journal/17528062/journal-resources/article-publication-charges</t>
  </si>
  <si>
    <t>CLC</t>
  </si>
  <si>
    <t>0160-9289</t>
  </si>
  <si>
    <t>1932-8737</t>
  </si>
  <si>
    <t>Clinical Cardiology</t>
  </si>
  <si>
    <t>$3,810</t>
  </si>
  <si>
    <t>CCR3</t>
  </si>
  <si>
    <t>2050-0904</t>
  </si>
  <si>
    <t>Clinical Case Reports</t>
  </si>
  <si>
    <t>https://onlinelibrary.wiley.com/page/journal/20500904/homepage/open_access_license_and_copyright.htm</t>
  </si>
  <si>
    <t>https://onlinelibrary.wiley.com/page/journal/20500904/homepage/custom_copy.htm</t>
  </si>
  <si>
    <t>CEN</t>
  </si>
  <si>
    <t>0300-0664</t>
  </si>
  <si>
    <t>1365-2265</t>
  </si>
  <si>
    <t>Clinical Endocrinology</t>
  </si>
  <si>
    <t>https://onlinelibrary.wiley.com/page/journal/13652265/homepage/FundedAccess.html</t>
  </si>
  <si>
    <t>CGE</t>
  </si>
  <si>
    <t>0009-9163</t>
  </si>
  <si>
    <t>1399-0004</t>
  </si>
  <si>
    <t>Clinical Genetics</t>
  </si>
  <si>
    <t>https://onlinelibrary.wiley.com/page/journal/13990004/homepage/FundedAccess.html</t>
  </si>
  <si>
    <t>$4,980</t>
  </si>
  <si>
    <t>CID</t>
  </si>
  <si>
    <t>1523-0899</t>
  </si>
  <si>
    <t>1708-8208</t>
  </si>
  <si>
    <t>Clinical Implant Dentistry and Related Research</t>
  </si>
  <si>
    <t>https://onlinelibrary.wiley.com/page/journal/17088208/homepage/FundedAccess.html</t>
  </si>
  <si>
    <t>CLD</t>
  </si>
  <si>
    <t>2046-2484</t>
  </si>
  <si>
    <t>Clinical Liver Disease</t>
  </si>
  <si>
    <t>COB</t>
  </si>
  <si>
    <t>1758-8103</t>
  </si>
  <si>
    <t>1758-8111</t>
  </si>
  <si>
    <t>Clinical Obesity</t>
  </si>
  <si>
    <t>https://onlinelibrary.wiley.com/page/journal/17588111/homepage/FundedAccess.html</t>
  </si>
  <si>
    <t>CLR</t>
  </si>
  <si>
    <t>0905-7161</t>
  </si>
  <si>
    <t>1600-0501</t>
  </si>
  <si>
    <t>Clinical Oral Implants Research</t>
  </si>
  <si>
    <t>https://onlinelibrary.wiley.com/page/journal/16000501/homepage/FundedAccess.html</t>
  </si>
  <si>
    <t>COA</t>
  </si>
  <si>
    <t>1749-4478</t>
  </si>
  <si>
    <t>1749-4486</t>
  </si>
  <si>
    <t>Clinical Otolaryngology</t>
  </si>
  <si>
    <t>https://onlinelibrary.wiley.com/page/journal/17494486/homepage/FundedAccess.html</t>
  </si>
  <si>
    <t>CPT</t>
  </si>
  <si>
    <t>0009-9236</t>
  </si>
  <si>
    <t>1532-6535</t>
  </si>
  <si>
    <t xml:space="preserve">Clinical Pharmacology &amp; Therapeutics </t>
  </si>
  <si>
    <t>https://ascpt.onlinelibrary.wiley.com/hub/open-access</t>
  </si>
  <si>
    <t>https://onlinelibrary.wiley.com/page/journal/15326535/homepage/FundedAccess.html</t>
  </si>
  <si>
    <t>https://wol-prod-cdn.literatumonline.com/pb-assets/assets/15326535/Combined%20CPT%20Guide%20to%20Authors%202018.pdf</t>
  </si>
  <si>
    <t>CPDD</t>
  </si>
  <si>
    <t>CPD3</t>
  </si>
  <si>
    <t>2160-763X</t>
  </si>
  <si>
    <t>2160-7648</t>
  </si>
  <si>
    <t>Clinical Pharmacology in Drug Development</t>
  </si>
  <si>
    <t>https://accp1.onlinelibrary.wiley.com/hub/journal/21607648/journal-resources/open-access</t>
  </si>
  <si>
    <t>https://accp1.onlinelibrary.wiley.com/hub/journal/21607648/author-guidelines</t>
  </si>
  <si>
    <t>CPF</t>
  </si>
  <si>
    <t>1475-0961</t>
  </si>
  <si>
    <t>1475-097X</t>
  </si>
  <si>
    <t>1475097X</t>
  </si>
  <si>
    <t>Clinical Physiology and Functional Imaging</t>
  </si>
  <si>
    <t>https://onlinelibrary.wiley.com/page/journal/1475097X/homepage/FundedAccess.html</t>
  </si>
  <si>
    <t>https://onlinelibrary.wiley.com/page/journal/1475097x/homepage/forauthors.html</t>
  </si>
  <si>
    <t>CPP</t>
  </si>
  <si>
    <t>1063-3995</t>
  </si>
  <si>
    <t>1099-0879</t>
  </si>
  <si>
    <t>Clinical Psychology &amp; Psychotherapy</t>
  </si>
  <si>
    <t>https://onlinelibrary.wiley.com/page/journal/10990879/homepage/FundedAccess.html</t>
  </si>
  <si>
    <t>1752-6981</t>
  </si>
  <si>
    <t>1752-699X</t>
  </si>
  <si>
    <t>1752699X</t>
  </si>
  <si>
    <t>Clinical Respiratory Journal - The</t>
  </si>
  <si>
    <t xml:space="preserve">https://onlinelibrary.wiley.com/page/journal/1752699x/homepage/fundedaccess.html </t>
  </si>
  <si>
    <t xml:space="preserve">https://authorservices.wiley.com/author-resources/Journal-Authors/open-access/data-sharing-citation/data-sharing-policy.html </t>
  </si>
  <si>
    <t>TCT</t>
  </si>
  <si>
    <t>1743-4971</t>
  </si>
  <si>
    <t>1743-498X</t>
  </si>
  <si>
    <t>1743498X</t>
  </si>
  <si>
    <t>Clinical Teacher - The</t>
  </si>
  <si>
    <t>https://onlinelibrary.wiley.com/page/journal/1743498X/homepage/FundedAccess.html</t>
  </si>
  <si>
    <t>CTR</t>
  </si>
  <si>
    <t>0902-0063</t>
  </si>
  <si>
    <t>1399-0012</t>
  </si>
  <si>
    <t>Clinical Transplantation</t>
  </si>
  <si>
    <t>https://onlinelibrary.wiley.com/page/journal/13990012/homepage/FundedAccess.html</t>
  </si>
  <si>
    <t>CMT2</t>
  </si>
  <si>
    <t>3006-2691</t>
  </si>
  <si>
    <t>cMat</t>
  </si>
  <si>
    <t>https://onlinelibrary.wiley.com/page/journal/30062691/homepage/open-access</t>
  </si>
  <si>
    <t>https://onlinelibrary.wiley.com/page/journal/30062691/homepage/author-guidelines</t>
  </si>
  <si>
    <t>CNS</t>
  </si>
  <si>
    <t>1755-5930</t>
  </si>
  <si>
    <t>1755-5949</t>
  </si>
  <si>
    <t>CNS Neuroscience &amp; Therapeutics</t>
  </si>
  <si>
    <t>https://onlinelibrary.wiley.com/page/journal/17555949/homepage/FundedAccess.html</t>
  </si>
  <si>
    <t>CESM</t>
  </si>
  <si>
    <t>2832-9023</t>
  </si>
  <si>
    <t>Cochrane Evidence Synthesis and Methods</t>
  </si>
  <si>
    <t>https://onlinelibrary.wiley.com/page/journal/28329023/homepage/open-access</t>
  </si>
  <si>
    <t>TCL</t>
  </si>
  <si>
    <t>1465-1858</t>
  </si>
  <si>
    <t>Cochrane Library - The</t>
  </si>
  <si>
    <t>Excluded from transformative agreements</t>
  </si>
  <si>
    <t>CCS2</t>
  </si>
  <si>
    <t>2517-7567</t>
  </si>
  <si>
    <t>Cognitive Computation and Systems</t>
  </si>
  <si>
    <t xml:space="preserve">https://ietresearch.onlinelibrary.wiley.com/hub/journal/25177567/homepage/open-access </t>
  </si>
  <si>
    <t xml:space="preserve">https://ietresearch.onlinelibrary.wiley.com/hub/journal/25177567/homepage/author-guidelines </t>
  </si>
  <si>
    <t>COGS</t>
  </si>
  <si>
    <t>0364-0213</t>
  </si>
  <si>
    <t>1551-6709</t>
  </si>
  <si>
    <t>Cognitive Science - A Multidisciplinary Journal</t>
  </si>
  <si>
    <t>https://onlinelibrary.wiley.com/page/journal/15516709/homepage/FundedAccess.html</t>
  </si>
  <si>
    <t>https://cognitivesciencesociety.org/cognitive-science-journal/</t>
  </si>
  <si>
    <t xml:space="preserve">0 mo embrago </t>
  </si>
  <si>
    <t>https://onlinelibrary.wiley.com/page/journal/15516709/homepage/forauthors.html</t>
  </si>
  <si>
    <t>CATL</t>
  </si>
  <si>
    <t>1552-8774</t>
  </si>
  <si>
    <t>1943-7579</t>
  </si>
  <si>
    <t>College Athletics and the Law</t>
  </si>
  <si>
    <t>COL</t>
  </si>
  <si>
    <t>0361-2317</t>
  </si>
  <si>
    <t>1520-6378</t>
  </si>
  <si>
    <t>Color Research &amp; Application</t>
  </si>
  <si>
    <t>https://onlinelibrary.wiley.com/page/journal/15206378/homepage/FundedAccess.html</t>
  </si>
  <si>
    <t>COTE</t>
  </si>
  <si>
    <t>1472-3581</t>
  </si>
  <si>
    <t>1478-4408</t>
  </si>
  <si>
    <t>Coloration Technology</t>
  </si>
  <si>
    <t>https://onlinelibrary.wiley.com/page/journal/14784408/homepage/forauthors.html</t>
  </si>
  <si>
    <t>https://onlinelibrary.wiley.com/page/journal/14784408/homepage/Contact.html</t>
  </si>
  <si>
    <t>CODI</t>
  </si>
  <si>
    <t>1462-8910</t>
  </si>
  <si>
    <t>1463-1318</t>
  </si>
  <si>
    <t>Colorectal Disease</t>
  </si>
  <si>
    <t>https://onlinelibrary.wiley.com/page/journal/14631318/homepage/FundedAccess.html</t>
  </si>
  <si>
    <t>CPA</t>
  </si>
  <si>
    <t>0010-3640</t>
  </si>
  <si>
    <t>1097-0312</t>
  </si>
  <si>
    <t>Communications on Pure and Applied Mathematics</t>
  </si>
  <si>
    <t>https://onlinelibrary.wiley.com/page/journal/10970312/homepage/FundedAccess.html</t>
  </si>
  <si>
    <t>CDOE</t>
  </si>
  <si>
    <t>0301-5661</t>
  </si>
  <si>
    <t>1600-0528</t>
  </si>
  <si>
    <t>Community Dentistry and Oral Epidemiology</t>
  </si>
  <si>
    <t>https://onlinelibrary.wiley.com/page/journal/16000528/homepage/FundedAccess.html</t>
  </si>
  <si>
    <t>$4,230</t>
  </si>
  <si>
    <t>COM2</t>
  </si>
  <si>
    <t>2692-9430</t>
  </si>
  <si>
    <t>Community Science</t>
  </si>
  <si>
    <t>https://onlinelibrary.wiley.com/page/journal/26929430/homepage/open-access</t>
  </si>
  <si>
    <t>Choice of CC BY, CC BY NC or CC BY-NC-ND</t>
  </si>
  <si>
    <t>$2,000</t>
  </si>
  <si>
    <t>https://www.agu.org/publish-with-agu/publish/author-resources/data-and-software-for-authors</t>
  </si>
  <si>
    <t>https://www.agu.org/publish-with-agu/publish</t>
  </si>
  <si>
    <t>https://www.agu.org/publish-with-agu/publish/author-resources/new-manuscript-checklist</t>
  </si>
  <si>
    <t>COMPLEXITY</t>
  </si>
  <si>
    <t>Complexity</t>
  </si>
  <si>
    <t>https://onlinelibrary.wiley.com/page/journal/8503/homepage/open-access</t>
  </si>
  <si>
    <t>https://onlinelibrary.wiley.com/page/journal/8503/homepage/author-guidelines</t>
  </si>
  <si>
    <t>CRF3</t>
  </si>
  <si>
    <t>1541-4337</t>
  </si>
  <si>
    <t>Comprehensive Reviews in Food Science and Food Safety</t>
  </si>
  <si>
    <t>$5,000</t>
  </si>
  <si>
    <t>CMM</t>
  </si>
  <si>
    <t>Computational and Mathematical Methods</t>
  </si>
  <si>
    <t>https://onlinelibrary.wiley.com/page/journal/cmm/homepage/open-access</t>
  </si>
  <si>
    <t>https://onlinelibrary.wiley.com/page/journal/cmm/homepage/author-guidelines</t>
  </si>
  <si>
    <t>CMMM</t>
  </si>
  <si>
    <t>Computational and Mathematical Methods in Medicine</t>
  </si>
  <si>
    <t>https://onlinelibrary.wiley.com/page/journal/7396/homepage/open-access</t>
  </si>
  <si>
    <t>https://onlinelibrary.wiley.com/page/journal/7396/homepage/author-guidelines</t>
  </si>
  <si>
    <t>CSO2</t>
  </si>
  <si>
    <t>2689-9655</t>
  </si>
  <si>
    <t>Computational and Systems Oncology</t>
  </si>
  <si>
    <t>https://onlinelibrary.wiley.com/page/journal/26899655/homepage/article-publication-charges</t>
  </si>
  <si>
    <t>COIN</t>
  </si>
  <si>
    <t>0824-7935</t>
  </si>
  <si>
    <t>1467-8640</t>
  </si>
  <si>
    <t>Computational Intelligence</t>
  </si>
  <si>
    <t>https://onlinelibrary.wiley.com/page/journal/14678640/homepage/FundedAccess.html</t>
  </si>
  <si>
    <t>$2,860</t>
  </si>
  <si>
    <t>CIN</t>
  </si>
  <si>
    <t>Computational Intelligence and Neuroscience</t>
  </si>
  <si>
    <t>https://onlinelibrary.wiley.com/page/journal/8483/homepage/open-access</t>
  </si>
  <si>
    <t>https://onlinelibrary.wiley.com/page/journal/8483/homepage/author-guidelines</t>
  </si>
  <si>
    <t>CAV</t>
  </si>
  <si>
    <t>CAV2</t>
  </si>
  <si>
    <t>1546-4261</t>
  </si>
  <si>
    <t>1546-427X</t>
  </si>
  <si>
    <t>1546427X</t>
  </si>
  <si>
    <t>Computer Animation and Virtual Worlds</t>
  </si>
  <si>
    <t>https://onlinelibrary.wiley.com/page/journal/1546427X/homepage/FundedAccess.html</t>
  </si>
  <si>
    <t>CAE</t>
  </si>
  <si>
    <t>1061-3773</t>
  </si>
  <si>
    <t>1099-0542</t>
  </si>
  <si>
    <t>Computer Applications in Engineering Education</t>
  </si>
  <si>
    <t>https://onlinelibrary.wiley.com/page/journal/10990542/homepage/FundedAccess.html</t>
  </si>
  <si>
    <t>CGF</t>
  </si>
  <si>
    <t>CGF2</t>
  </si>
  <si>
    <t>0167-7055</t>
  </si>
  <si>
    <t>1467-8659</t>
  </si>
  <si>
    <t>Computer Graphics Forum</t>
  </si>
  <si>
    <t>https://onlinelibrary.wiley.com/page/journal/14678659/homepage/FundedAccess.html</t>
  </si>
  <si>
    <t>CMRA</t>
  </si>
  <si>
    <t>Concepts in Magnetic Resonance Part A</t>
  </si>
  <si>
    <t>https://onlinelibrary.wiley.com/page/journal/6471/homepage/open-access</t>
  </si>
  <si>
    <t>https://onlinelibrary.wiley.com/page/journal/6471/homepage/author-guidelines</t>
  </si>
  <si>
    <t>CPE</t>
  </si>
  <si>
    <t>1532-0626</t>
  </si>
  <si>
    <t>1532-0634</t>
  </si>
  <si>
    <t>Concurrency and Computation: Practice and Experience</t>
  </si>
  <si>
    <t>https://onlinelibrary.wiley.com/page/journal/15320634/homepage/FundedAccess.html</t>
  </si>
  <si>
    <t>$5,140</t>
  </si>
  <si>
    <t>CRQ</t>
  </si>
  <si>
    <t>1536-5581</t>
  </si>
  <si>
    <t>1541-1508</t>
  </si>
  <si>
    <t>Conflict Resolution Quarterly</t>
  </si>
  <si>
    <t>https://onlinelibrary.wiley.com/page/journal/15411508/homepage/forauthors.html</t>
  </si>
  <si>
    <t>CGA</t>
  </si>
  <si>
    <t>0914-3505</t>
  </si>
  <si>
    <t>1741-4520</t>
  </si>
  <si>
    <t>Congenital Anomalies</t>
  </si>
  <si>
    <t>https://onlinelibrary.wiley.com/page/journal/17414520/homepage/FundedAccess.html</t>
  </si>
  <si>
    <t>CBP</t>
  </si>
  <si>
    <t>1936-2145</t>
  </si>
  <si>
    <t>1936-6779</t>
  </si>
  <si>
    <t>Conservation</t>
  </si>
  <si>
    <t>COBI</t>
  </si>
  <si>
    <t>0888-8892</t>
  </si>
  <si>
    <t>1523-1739</t>
  </si>
  <si>
    <t>Conservation Biology</t>
  </si>
  <si>
    <t>https://onlinelibrary.wiley.com/page/journal/15231739/homepage/FundedAccess.html</t>
  </si>
  <si>
    <t>CON4</t>
  </si>
  <si>
    <t>1755-263X</t>
  </si>
  <si>
    <t>Conservation Letters</t>
  </si>
  <si>
    <t>https://onlinelibrary.wiley.com/page/journal/15231739/homepage/ForAuthors.html</t>
  </si>
  <si>
    <t>CSP2</t>
  </si>
  <si>
    <t>2578-4854</t>
  </si>
  <si>
    <t xml:space="preserve">Conservation Science and Practice </t>
  </si>
  <si>
    <t>https://onlinelibrary.wiley.com/page/journal/25784854/homepage/author-guidelines</t>
  </si>
  <si>
    <t>$2,240</t>
  </si>
  <si>
    <t>CONS</t>
  </si>
  <si>
    <t>1351-0487</t>
  </si>
  <si>
    <t>1467-8675</t>
  </si>
  <si>
    <t>Constellations</t>
  </si>
  <si>
    <t>https://onlinelibrary.wiley.com/page/journal/14678675/homepage/FundedAccess.html</t>
  </si>
  <si>
    <t>ARCP</t>
  </si>
  <si>
    <t>2476-1281</t>
  </si>
  <si>
    <t xml:space="preserve">Consumer Psychology Review </t>
  </si>
  <si>
    <t>https://onlinelibrary.wiley.com/page/journal/24761281/homepage/fundedaccess.html</t>
  </si>
  <si>
    <t>https://onlinelibrary.wiley.com/page/journal/24761281/homepage/FundedAccess.html</t>
  </si>
  <si>
    <t>https://onlinelibrary.wiley.com/page/journal/24761281/homepage/author-guidelines</t>
  </si>
  <si>
    <t>COD</t>
  </si>
  <si>
    <t>0105-1873</t>
  </si>
  <si>
    <t>1600-0536</t>
  </si>
  <si>
    <t>Contact Dermatitis</t>
  </si>
  <si>
    <t>https://onlinelibrary.wiley.com/page/journal/16000536/homepage/forauthors.html</t>
  </si>
  <si>
    <t>CARE</t>
  </si>
  <si>
    <t>0823-9150</t>
  </si>
  <si>
    <t>1911-3846</t>
  </si>
  <si>
    <t>Contemporary Accounting Research</t>
  </si>
  <si>
    <t>https://onlinelibrary.wiley.com/page/journal/19113846/homepage/FundedAccess.html</t>
  </si>
  <si>
    <t>https://onlinelibrary.wiley.com/page/journal/19113846/homepage/Contact.html</t>
  </si>
  <si>
    <t>COEP</t>
  </si>
  <si>
    <t>1074-3529</t>
  </si>
  <si>
    <t>1465-7287</t>
  </si>
  <si>
    <t>Contemporary Economic Policy</t>
  </si>
  <si>
    <t>https://onlinelibrary.wiley.com/page/journal/14657287/homepage/FundedAccess.html</t>
  </si>
  <si>
    <t>2833-0188</t>
  </si>
  <si>
    <t>Contemporary European Politics</t>
  </si>
  <si>
    <t>$1,500</t>
  </si>
  <si>
    <t>CCE2</t>
  </si>
  <si>
    <t>2059-1594</t>
  </si>
  <si>
    <t>Continuing Cardiology Education</t>
  </si>
  <si>
    <t>CTPP</t>
  </si>
  <si>
    <t>0863-1042</t>
  </si>
  <si>
    <t>1521-3986</t>
  </si>
  <si>
    <t>Contributions to Plasma Physics</t>
  </si>
  <si>
    <t>$2,930</t>
  </si>
  <si>
    <t>https://onlinelibrary.wiley.com/page/journal/15213986/homepage/2222_authorguidelines.html</t>
  </si>
  <si>
    <t>CRST</t>
  </si>
  <si>
    <t>2327-1043</t>
  </si>
  <si>
    <t>2327-1051</t>
  </si>
  <si>
    <t>Cornerstone</t>
  </si>
  <si>
    <t>CORG</t>
  </si>
  <si>
    <t>0964-8410</t>
  </si>
  <si>
    <t>1467-8683</t>
  </si>
  <si>
    <t>Corporate Governance: An International Review</t>
  </si>
  <si>
    <t>https://onlinelibrary.wiley.com/page/journal/14678683/homepage/FundedAccess.html</t>
  </si>
  <si>
    <t>CPRT</t>
  </si>
  <si>
    <t>0885-8365</t>
  </si>
  <si>
    <t>1949-3207</t>
  </si>
  <si>
    <t>Corporate Philanthropy Report</t>
  </si>
  <si>
    <t>CSR</t>
  </si>
  <si>
    <t>1535-3958</t>
  </si>
  <si>
    <t>1535-3966</t>
  </si>
  <si>
    <t>Corporate Social Responsibility and Environmental Management</t>
  </si>
  <si>
    <t>https://onlinelibrary.wiley.com/page/journal/15353966/homepage/FundedAccess.html</t>
  </si>
  <si>
    <t>CVJ</t>
  </si>
  <si>
    <t>0160-7960</t>
  </si>
  <si>
    <t>2161-007X</t>
  </si>
  <si>
    <t>2161007X</t>
  </si>
  <si>
    <t>Counseling and Values</t>
  </si>
  <si>
    <t>https://onlinelibrary.wiley.com/page/journal/2161007X/homepage/FundedAccess.html</t>
  </si>
  <si>
    <t>CAPR</t>
  </si>
  <si>
    <t>CAP5</t>
  </si>
  <si>
    <t>1473-3145</t>
  </si>
  <si>
    <t>1746-1405</t>
  </si>
  <si>
    <t xml:space="preserve">Counselling and Psychotherapy Research </t>
  </si>
  <si>
    <t>https://onlinelibrary.wiley.com/page/journal/17461405/homepage/FundedAccess.html</t>
  </si>
  <si>
    <t>CEAS</t>
  </si>
  <si>
    <t>0011-0035</t>
  </si>
  <si>
    <t>1556-6978</t>
  </si>
  <si>
    <t>Counselor Education and Supervision</t>
  </si>
  <si>
    <t>https://onlinelibrary.wiley.com/page/journal/15566978/homepage/FundedAccess.html</t>
  </si>
  <si>
    <t>PSP4</t>
  </si>
  <si>
    <t>2163-8306</t>
  </si>
  <si>
    <t xml:space="preserve">CPT: Pharmacometrics &amp; Systems Pharmacology </t>
  </si>
  <si>
    <t>https://onlinelibrary.wiley.com/pb-assets/hub-assets/ascpt/21638306/PSPGuidetoAuthors-1507886425363.pdf</t>
  </si>
  <si>
    <t>https://ascpt.onlinelibrary.wiley.com/hub/journal/21638306/journal-resources/article-publication-charges</t>
  </si>
  <si>
    <t>CAIM</t>
  </si>
  <si>
    <t>0963-1690</t>
  </si>
  <si>
    <t>1467-8691</t>
  </si>
  <si>
    <t>Creativity and Innovation Management</t>
  </si>
  <si>
    <t>https://onlinelibrary.wiley.com/page/journal/14678691/homepage/FundedAccess.html</t>
  </si>
  <si>
    <t>CBM</t>
  </si>
  <si>
    <t>0957-9664</t>
  </si>
  <si>
    <t>1471-2857</t>
  </si>
  <si>
    <t>Criminal Behaviour and Mental Health</t>
  </si>
  <si>
    <t>https://onlinelibrary.wiley.com/page/journal/14712857/homepage/FundedAccess.html</t>
  </si>
  <si>
    <t>0011-1384</t>
  </si>
  <si>
    <t>1745-9125</t>
  </si>
  <si>
    <t>Criminology</t>
  </si>
  <si>
    <t>https://onlinelibrary.wiley.com/page/journal/17459125/homepage/FundedAccess.html</t>
  </si>
  <si>
    <t>https://onlinelibrary.wiley.com/page/journal/17459125/homepage/forauthors.html</t>
  </si>
  <si>
    <t>CAPP</t>
  </si>
  <si>
    <t>1538-6473</t>
  </si>
  <si>
    <t>1745-9133</t>
  </si>
  <si>
    <t>Criminology &amp; Public Policy</t>
  </si>
  <si>
    <t>https://onlinelibrary.wiley.com/page/journal/17459133/homepage/FundedAccess.html</t>
  </si>
  <si>
    <t>https://onlinelibrary.wiley.com/page/journal/17459133/homepage/forauthors.html</t>
  </si>
  <si>
    <t>CCRP</t>
  </si>
  <si>
    <t>Critical Care Research and Practice</t>
  </si>
  <si>
    <t>https://onlinelibrary.wiley.com/page/journal/3537/homepage/open-access</t>
  </si>
  <si>
    <t>https://onlinelibrary.wiley.com/page/journal/3537/homepage/author-guidelines</t>
  </si>
  <si>
    <t>CRIQ</t>
  </si>
  <si>
    <t>0011-1562</t>
  </si>
  <si>
    <t>1467-8705</t>
  </si>
  <si>
    <t>Critical Quarterly</t>
  </si>
  <si>
    <t>https://onlinelibrary.wiley.com/page/journal/14678705/homepage/FundedAccess.html</t>
  </si>
  <si>
    <t>CSC2</t>
  </si>
  <si>
    <t>1435-0653</t>
  </si>
  <si>
    <t>Crop Science</t>
  </si>
  <si>
    <t>https://acsess.onlinelibrary.wiley.com/hub/journal/14350653/openaccess</t>
  </si>
  <si>
    <t>https://acsess.onlinelibrary.wiley.com/hub/journal/23743832/openaccess</t>
  </si>
  <si>
    <t>https://www.crops.org/publications/journals/author-resources/cs-instructions</t>
  </si>
  <si>
    <t>CFT2</t>
  </si>
  <si>
    <t>2374-3832</t>
  </si>
  <si>
    <t xml:space="preserve">Crop, Forage, &amp; Turfgrass Management </t>
  </si>
  <si>
    <t>https://www.agronomy.org/publications/journals/author-resources/cftm-instructions</t>
  </si>
  <si>
    <t>CROS</t>
  </si>
  <si>
    <t>0011-1953</t>
  </si>
  <si>
    <t>1939-3881</t>
  </si>
  <si>
    <t>CrossCurrents</t>
  </si>
  <si>
    <t>https://onlinelibrary.wiley.com/page/journal/19393881/homepage/FundedAccess.html</t>
  </si>
  <si>
    <t>CRAT</t>
  </si>
  <si>
    <t>0232-1300</t>
  </si>
  <si>
    <t>1521-4079</t>
  </si>
  <si>
    <t>Crystal Research and Technology</t>
  </si>
  <si>
    <t>https://onlinelibrary.wiley.com/page/journal/15214079/homepage/author-guidelines</t>
  </si>
  <si>
    <t>https://onlinelibrary.wiley.com/page/journal/15214079/homepage/2223_authorguidelines.html</t>
  </si>
  <si>
    <t>CUAG</t>
  </si>
  <si>
    <t>2153-9553</t>
  </si>
  <si>
    <t>2153-9561</t>
  </si>
  <si>
    <t>Culture, Agriculture, Food &amp; Environment</t>
  </si>
  <si>
    <t>https://anthrosource.onlinelibrary.wiley.com/hub/journal/21539561/about/author-guidelines</t>
  </si>
  <si>
    <t>CURA</t>
  </si>
  <si>
    <t>0011-3069</t>
  </si>
  <si>
    <t>2151-6952</t>
  </si>
  <si>
    <t>Curator</t>
  </si>
  <si>
    <t>https://onlinelibrary.wiley.com/page/journal/21516952/homepage/FundedAccess.html</t>
  </si>
  <si>
    <t>CPZ1</t>
  </si>
  <si>
    <t>2691-1299</t>
  </si>
  <si>
    <t>Current Protocols</t>
  </si>
  <si>
    <t>CPBI</t>
  </si>
  <si>
    <t>1934-340X</t>
  </si>
  <si>
    <t>Current Protocols in Bioinformatics</t>
  </si>
  <si>
    <t>https://currentprotocols.onlinelibrary.wiley.com/hub/open_access</t>
  </si>
  <si>
    <t>$5,050</t>
  </si>
  <si>
    <t>CPCB</t>
  </si>
  <si>
    <t>1934-2616</t>
  </si>
  <si>
    <t>Current Protocols in Cell Biology</t>
  </si>
  <si>
    <t>CPCH</t>
  </si>
  <si>
    <t>2160-4762</t>
  </si>
  <si>
    <t>Current Protocols in Chemical Biology</t>
  </si>
  <si>
    <t>CPCY</t>
  </si>
  <si>
    <t>1934-9300</t>
  </si>
  <si>
    <t>Current Protocols in Cytometry</t>
  </si>
  <si>
    <t>CPHG</t>
  </si>
  <si>
    <t>1934-8258</t>
  </si>
  <si>
    <t>Current Protocols in Human Genetics</t>
  </si>
  <si>
    <t>CPIM</t>
  </si>
  <si>
    <t>1934-368X</t>
  </si>
  <si>
    <t>Current Protocols in Immunology</t>
  </si>
  <si>
    <t>CPMI</t>
  </si>
  <si>
    <t>2572-5637</t>
  </si>
  <si>
    <t>Current Protocols in Magnetic Resonance Imaging</t>
  </si>
  <si>
    <t>$4,750</t>
  </si>
  <si>
    <t>CPMC</t>
  </si>
  <si>
    <t>1934-8533</t>
  </si>
  <si>
    <t>Current Protocols in Microbiology</t>
  </si>
  <si>
    <t>CPMB</t>
  </si>
  <si>
    <t>1934-3647</t>
  </si>
  <si>
    <t>Current Protocols in Molecular Biology</t>
  </si>
  <si>
    <t>CPMO</t>
  </si>
  <si>
    <t>2161-2617</t>
  </si>
  <si>
    <t>Current Protocols in Mouse Biology</t>
  </si>
  <si>
    <t>CPNS</t>
  </si>
  <si>
    <t>1934-8576</t>
  </si>
  <si>
    <t>Current Protocols in Neuroscience</t>
  </si>
  <si>
    <t>CPNC</t>
  </si>
  <si>
    <t>1934-9289</t>
  </si>
  <si>
    <t>Current Protocols in Nucleic Acid Chemistry</t>
  </si>
  <si>
    <t>CPPH</t>
  </si>
  <si>
    <t>1934-8290</t>
  </si>
  <si>
    <t>Current Protocols in Pharmacology</t>
  </si>
  <si>
    <t>CPPB</t>
  </si>
  <si>
    <t>2379-8068</t>
  </si>
  <si>
    <t>Current Protocols in Plant Biology</t>
  </si>
  <si>
    <t>CPPS</t>
  </si>
  <si>
    <t>1934-3663</t>
  </si>
  <si>
    <t>Current Protocols in Protein Science</t>
  </si>
  <si>
    <t>CPSC</t>
  </si>
  <si>
    <t>1938-8969</t>
  </si>
  <si>
    <t>Current Protocols in Stem Cell Biology</t>
  </si>
  <si>
    <t>CPTX</t>
  </si>
  <si>
    <t>1934-9262</t>
  </si>
  <si>
    <t>Current Protocols in Toxicology</t>
  </si>
  <si>
    <t>CPET</t>
  </si>
  <si>
    <t>1948-3430</t>
  </si>
  <si>
    <t>Current Protocols: Essential Laboratory Techniques</t>
  </si>
  <si>
    <t>CURT</t>
  </si>
  <si>
    <t>1355-4905</t>
  </si>
  <si>
    <t>1467-8748</t>
  </si>
  <si>
    <t>Curtis's Botanical Magazine</t>
  </si>
  <si>
    <t>https://onlinelibrary.wiley.com/page/journal/14678748/homepage/FundedAccess.html</t>
  </si>
  <si>
    <t>https://onlinelibrary.wiley.com/page/journal/14678748/homepage/forauthors.html</t>
  </si>
  <si>
    <t>CYTO.A</t>
  </si>
  <si>
    <t>1552-4922</t>
  </si>
  <si>
    <t>1552-4930</t>
  </si>
  <si>
    <t>Cytometry Part A</t>
  </si>
  <si>
    <t>https://onlinelibrary.wiley.com/page/journal/15524930/homepage/FundedAccess.html</t>
  </si>
  <si>
    <t>CYTO.B</t>
  </si>
  <si>
    <t>CYTOB</t>
  </si>
  <si>
    <t>1552-4949</t>
  </si>
  <si>
    <t>1552-4957</t>
  </si>
  <si>
    <t>Cytometry Part B: Clinical Cytometry</t>
  </si>
  <si>
    <t>CYT</t>
  </si>
  <si>
    <t>0956-5507</t>
  </si>
  <si>
    <t>1365-2303</t>
  </si>
  <si>
    <t>Cytopathology</t>
  </si>
  <si>
    <t>https://onlinelibrary.wiley.com/page/journal/13652303/homepage/FundedAccess.html</t>
  </si>
  <si>
    <t>CM</t>
  </si>
  <si>
    <t>1949-3584</t>
  </si>
  <si>
    <t>1949-3592</t>
  </si>
  <si>
    <t>Cytoskeleton</t>
  </si>
  <si>
    <t>https://onlinelibrary.wiley.com/page/journal/19493592/homepage/FundedAccess.html</t>
  </si>
  <si>
    <t>DAP</t>
  </si>
  <si>
    <t>1527-6562</t>
  </si>
  <si>
    <t>1943-7587</t>
  </si>
  <si>
    <t>Dean and Provost</t>
  </si>
  <si>
    <t>DECI</t>
  </si>
  <si>
    <t>0011-7315</t>
  </si>
  <si>
    <t>1540-5915</t>
  </si>
  <si>
    <t>Decision Sciences</t>
  </si>
  <si>
    <t>https://onlinelibrary.wiley.com/page/journal/15405915/homepage/FundedAccess.html</t>
  </si>
  <si>
    <t>DSJI</t>
  </si>
  <si>
    <t>1540-4595</t>
  </si>
  <si>
    <t>1540-4609</t>
  </si>
  <si>
    <t>Decision Sciences Journal of Innovative Education</t>
  </si>
  <si>
    <t>https://onlinelibrary.wiley.com/page/journal/15404609/homepage/FundedAccess.html</t>
  </si>
  <si>
    <t>DUG2</t>
  </si>
  <si>
    <t>2770-1328</t>
  </si>
  <si>
    <t xml:space="preserve">Deep Underground Science and Engineering </t>
  </si>
  <si>
    <t xml:space="preserve">https://onlinelibrary.wiley.com/page/journal/27701328/homepage/open-access  </t>
  </si>
  <si>
    <t>DEO2</t>
  </si>
  <si>
    <t>2692-4609</t>
  </si>
  <si>
    <t>DEN Open</t>
  </si>
  <si>
    <t>https://onlinelibrary.wiley.com/page/journal/26924609/homepage/Article_Publication_Charge</t>
  </si>
  <si>
    <t>EDT</t>
  </si>
  <si>
    <t>1600-4469</t>
  </si>
  <si>
    <t>1600-9657</t>
  </si>
  <si>
    <t>Dental Traumatology</t>
  </si>
  <si>
    <t>https://onlinelibrary.wiley.com/page/journal/16009657/homepage/FundedAccess.html</t>
  </si>
  <si>
    <t>https://onlinelibrary.wiley.com/page/journal/16009657/homepage/forauthors.html</t>
  </si>
  <si>
    <t>DCH</t>
  </si>
  <si>
    <t>1049-3255</t>
  </si>
  <si>
    <t>1936-4393</t>
  </si>
  <si>
    <t>Department Chair - The</t>
  </si>
  <si>
    <t>DEP2</t>
  </si>
  <si>
    <t>2055-4877</t>
  </si>
  <si>
    <t>Depositional Record - The</t>
  </si>
  <si>
    <t>https://onlinelibrary.wiley.com/page/journal/20554877/homepage/custom_copy.htm</t>
  </si>
  <si>
    <t>$2,400</t>
  </si>
  <si>
    <t>https://onlinelibrary.wiley.com/page/journal/20554877/homepage/article_publication_charges.htm</t>
  </si>
  <si>
    <t>DA</t>
  </si>
  <si>
    <t>Depression and Anxiety</t>
  </si>
  <si>
    <t>https://onlinelibrary.wiley.com/page/journal/da/homepage/open-access</t>
  </si>
  <si>
    <t>https://onlinelibrary.wiley.com/page/journal/da/homepage/author-guidelines</t>
  </si>
  <si>
    <t>DTH</t>
  </si>
  <si>
    <t>Dermatologic Therapy</t>
  </si>
  <si>
    <t>https://onlinelibrary.wiley.com/page/journal/dth/homepage/open-access</t>
  </si>
  <si>
    <t>https://onlinelibrary.wiley.com/page/journal/dth/homepage/author-guidelines</t>
  </si>
  <si>
    <t>DER2</t>
  </si>
  <si>
    <t>2637-7489</t>
  </si>
  <si>
    <t>Dermatological Reviews</t>
  </si>
  <si>
    <t>DRP</t>
  </si>
  <si>
    <t>Dermatology Research and Practice</t>
  </si>
  <si>
    <t>https://onlinelibrary.wiley.com/page/journal/3029/homepage/open-access</t>
  </si>
  <si>
    <t>https://onlinelibrary.wiley.com/page/journal/3029/homepage/author-guidelines</t>
  </si>
  <si>
    <t>DEVE</t>
  </si>
  <si>
    <t>0012-1533</t>
  </si>
  <si>
    <t>1746-1049</t>
  </si>
  <si>
    <t>Developing Economies - The</t>
  </si>
  <si>
    <t>https://onlinelibrary.wiley.com/page/journal/17461049/homepage/FundedAccess.html</t>
  </si>
  <si>
    <t>DEWB</t>
  </si>
  <si>
    <t>1471-8731</t>
  </si>
  <si>
    <t>1471-8847</t>
  </si>
  <si>
    <t>Developing World Bioethics</t>
  </si>
  <si>
    <t>https://onlinelibrary.wiley.com/page/journal/14718847/homepage/FundedAccess.html</t>
  </si>
  <si>
    <t>DECH</t>
  </si>
  <si>
    <t>0012-155X</t>
  </si>
  <si>
    <t>1467-7660</t>
  </si>
  <si>
    <t>Development and Change</t>
  </si>
  <si>
    <t>https://onlinelibrary.wiley.com/page/journal/14677660/homepage/FundedAccess.html</t>
  </si>
  <si>
    <t>$3,870</t>
  </si>
  <si>
    <t>https://onlinelibrary.wiley.com/page/journal/14677660/homepage/forauthors.html</t>
  </si>
  <si>
    <t>DPR</t>
  </si>
  <si>
    <t>0950-6764</t>
  </si>
  <si>
    <t>1467-7679</t>
  </si>
  <si>
    <t>Development Policy Review</t>
  </si>
  <si>
    <t>https://onlinelibrary.wiley.com/page/journal/14677679/homepage/FundedAccess.html</t>
  </si>
  <si>
    <t>https://onlinelibrary.wiley.com/page/journal/14677679/homepage/forauthors.html</t>
  </si>
  <si>
    <t>DGD</t>
  </si>
  <si>
    <t>0012-1592</t>
  </si>
  <si>
    <t>1440-169X</t>
  </si>
  <si>
    <t>1440169X</t>
  </si>
  <si>
    <t>Development, Growth &amp; Differentiation</t>
  </si>
  <si>
    <t>https://onlinelibrary.wiley.com/page/journal/1440169X/homepage/FundedAccess.html</t>
  </si>
  <si>
    <t>$3,990</t>
  </si>
  <si>
    <t>DVDY</t>
  </si>
  <si>
    <t>1058-8388</t>
  </si>
  <si>
    <t>1097-0177</t>
  </si>
  <si>
    <t>Developmental Dynamics</t>
  </si>
  <si>
    <t>DMCN</t>
  </si>
  <si>
    <t>0012-1622</t>
  </si>
  <si>
    <t>1469-8749</t>
  </si>
  <si>
    <t>Developmental Medicine &amp; Child Neurology</t>
  </si>
  <si>
    <t>https://onlinelibrary.wiley.com/page/journal/14698749/homepage/FundedAccess.html</t>
  </si>
  <si>
    <t>$5,300</t>
  </si>
  <si>
    <t>https://onlinelibrary.wiley.com/page/journal/14698749/homepage/forauthors.html</t>
  </si>
  <si>
    <t>DNEU</t>
  </si>
  <si>
    <t>NEU</t>
  </si>
  <si>
    <t>1932-8451</t>
  </si>
  <si>
    <t>1932-846X</t>
  </si>
  <si>
    <t>1932846X</t>
  </si>
  <si>
    <t>Developmental Neurobiology</t>
  </si>
  <si>
    <t>https://onlinelibrary.wiley.com/page/journal/1932846X/homepage/FundedAccess.html</t>
  </si>
  <si>
    <t>DEV</t>
  </si>
  <si>
    <t>0012-1630</t>
  </si>
  <si>
    <t>1098-2302</t>
  </si>
  <si>
    <t>Developmental Psychobiology</t>
  </si>
  <si>
    <t>https://onlinelibrary.wiley.com/page/journal/10982302/homepage/FundedAccess.html</t>
  </si>
  <si>
    <t>$3,760</t>
  </si>
  <si>
    <t>DESC</t>
  </si>
  <si>
    <t>DES3</t>
  </si>
  <si>
    <t>1363-755X</t>
  </si>
  <si>
    <t>1467-7687</t>
  </si>
  <si>
    <t>Developmental Science</t>
  </si>
  <si>
    <t>https://onlinelibrary.wiley.com/page/journal/14677687/homepage/FundedAccess.html</t>
  </si>
  <si>
    <t>$4,140</t>
  </si>
  <si>
    <t>DOM</t>
  </si>
  <si>
    <t>1462-8902</t>
  </si>
  <si>
    <t>1463-1326</t>
  </si>
  <si>
    <t>Diabetes, Obesity and Metabolism</t>
  </si>
  <si>
    <t>https://onlinelibrary.wiley.com/page/journal/14631326/homepage/FundedAccess.html</t>
  </si>
  <si>
    <t>DMRR</t>
  </si>
  <si>
    <t>1520-7552</t>
  </si>
  <si>
    <t>1520-7560</t>
  </si>
  <si>
    <t>Diabetes/Metabolism Research and Reviews</t>
  </si>
  <si>
    <t>https://onlinelibrary.wiley.com/page/journal/15207560/homepage/forauthors.html</t>
  </si>
  <si>
    <t>https://onlinelibrary.wiley.com/page/journal/15207560/homepage/FundedAccess.html</t>
  </si>
  <si>
    <t>DME</t>
  </si>
  <si>
    <t>0742-3071</t>
  </si>
  <si>
    <t>1464-5491</t>
  </si>
  <si>
    <t>Diabetic Medicine</t>
  </si>
  <si>
    <t>https://onlinelibrary.wiley.com/page/journal/14645491/homepage/FundedAccess.html</t>
  </si>
  <si>
    <t>$4,870</t>
  </si>
  <si>
    <t>DC</t>
  </si>
  <si>
    <t>8755-1039</t>
  </si>
  <si>
    <t>1097-0339</t>
  </si>
  <si>
    <t>Diagnostic Cytopathology</t>
  </si>
  <si>
    <t>https://onlinelibrary.wiley.com/page/journal/10970339/homepage/FundedAccess.html</t>
  </si>
  <si>
    <t>DIAL</t>
  </si>
  <si>
    <t>0012-2033</t>
  </si>
  <si>
    <t>1540-6385</t>
  </si>
  <si>
    <t>Dialog</t>
  </si>
  <si>
    <t>https://onlinelibrary.wiley.com/page/journal/15406385/homepage/FundedAccess.html</t>
  </si>
  <si>
    <t>TGER</t>
  </si>
  <si>
    <t>0042-062X</t>
  </si>
  <si>
    <t>1756-1221</t>
  </si>
  <si>
    <t>Die Unterrichtspraxis/Teaching German</t>
  </si>
  <si>
    <t>https://onlinelibrary.wiley.com/page/journal/17561221/homepage/FundedAccess.html</t>
  </si>
  <si>
    <t>https://onlinelibrary.wiley.com/page/journal/17561221/homepage/Contact.html</t>
  </si>
  <si>
    <t>DOME</t>
  </si>
  <si>
    <t>1060-4367</t>
  </si>
  <si>
    <t>1949-3606</t>
  </si>
  <si>
    <t>Digest of Middle East Studies</t>
  </si>
  <si>
    <t>https://onlinelibrary.wiley.com/page/journal/19493606/homepage/FundedAccess.html</t>
  </si>
  <si>
    <t>DEN</t>
  </si>
  <si>
    <t>0915-5635</t>
  </si>
  <si>
    <t>1443-1661</t>
  </si>
  <si>
    <t>Digestive Endoscopy</t>
  </si>
  <si>
    <t>https://onlinelibrary.wiley.com/page/journal/14431661/homepage/FundedAccess.html</t>
  </si>
  <si>
    <t>$3,780</t>
  </si>
  <si>
    <t>DGT2</t>
  </si>
  <si>
    <t>Digital Twins and Applications</t>
  </si>
  <si>
    <t>https://ietresearch.onlinelibrary.wiley.com/hub/journal/29952182/homepage/open-access</t>
  </si>
  <si>
    <t>https://ietresearch.onlinelibrary.wiley.com/hub/journal/29952182/homepage/author-guidelines#pys</t>
  </si>
  <si>
    <t>DHE</t>
  </si>
  <si>
    <t>1086-1335</t>
  </si>
  <si>
    <t>1943-8001</t>
  </si>
  <si>
    <t>Disability Compliance for Higher Education</t>
  </si>
  <si>
    <t>DISA</t>
  </si>
  <si>
    <t>0361-3666</t>
  </si>
  <si>
    <t>1467-7717</t>
  </si>
  <si>
    <t>Disasters</t>
  </si>
  <si>
    <t>https://onlinelibrary.wiley.com/page/journal/14677717/homepage/FundedAccess.html</t>
  </si>
  <si>
    <t>https://onlinelibrary.wiley.com/page/journal/14677717/homepage/forauthors.html</t>
  </si>
  <si>
    <t>DDNS</t>
  </si>
  <si>
    <t>1607887x</t>
  </si>
  <si>
    <t>Discrete Dynamics in Nature and Society</t>
  </si>
  <si>
    <t>https://onlinelibrary.wiley.com/page/journal/3059/homepage/open-access</t>
  </si>
  <si>
    <t>https://onlinelibrary.wiley.com/page/journal/3059/homepage/author-guidelines</t>
  </si>
  <si>
    <t>DVR2</t>
  </si>
  <si>
    <t>2835-236X</t>
  </si>
  <si>
    <t>2835236X</t>
  </si>
  <si>
    <t>Diversity &amp; Inclusion Research</t>
  </si>
  <si>
    <t>https://onlinelibrary.wiley.com/page/journal/2835236x/homepage/open-access</t>
  </si>
  <si>
    <t>https://onlinelibrary.wiley.com/page/journal/2835236x/homepage/author-guidelines</t>
  </si>
  <si>
    <t>DDI</t>
  </si>
  <si>
    <t>1366-9516</t>
  </si>
  <si>
    <t>1472-4642</t>
  </si>
  <si>
    <t>Diversity and Distributions</t>
  </si>
  <si>
    <t>https://onlinelibrary.wiley.com/page/journal/14724642/homepage/FundedAccess.html</t>
  </si>
  <si>
    <t>DRO2</t>
  </si>
  <si>
    <t>2731-4375</t>
  </si>
  <si>
    <t>Droplet</t>
  </si>
  <si>
    <t>https://onlinelibrary.wiley.com/page/journal/27314375/homepage/open-access</t>
  </si>
  <si>
    <t>DAR</t>
  </si>
  <si>
    <t>0959-5236</t>
  </si>
  <si>
    <t>1465-3362</t>
  </si>
  <si>
    <t>Drug and Alcohol Review</t>
  </si>
  <si>
    <t>https://onlinelibrary.wiley.com/page/journal/14653362/homepage/FundedAccess.html</t>
  </si>
  <si>
    <t>https://onlinelibrary.wiley.com/page/journal/14653362/homepage/Contact.html</t>
  </si>
  <si>
    <t>DDR</t>
  </si>
  <si>
    <t>0272-4391</t>
  </si>
  <si>
    <t>1098-2299</t>
  </si>
  <si>
    <t>Drug Development Research</t>
  </si>
  <si>
    <t>https://onlinelibrary.wiley.com/page/journal/10982299/homepage/FundedAccess.html</t>
  </si>
  <si>
    <t>DTA</t>
  </si>
  <si>
    <t>1942-7603</t>
  </si>
  <si>
    <t>1942-7611</t>
  </si>
  <si>
    <t>Drug Testing and Analysis</t>
  </si>
  <si>
    <t>https://onlinelibrary.wiley.com/page/journal/19427611/homepage/FundedAccess.html</t>
  </si>
  <si>
    <t>$4,440</t>
  </si>
  <si>
    <t>DYS</t>
  </si>
  <si>
    <t>1076-9242</t>
  </si>
  <si>
    <t>1099-0909</t>
  </si>
  <si>
    <t>Dyslexia</t>
  </si>
  <si>
    <t>https://onlinelibrary.wiley.com/page/journal/10990909/homepage/FundedAccess.html</t>
  </si>
  <si>
    <t>EIP</t>
  </si>
  <si>
    <t>1751-7885</t>
  </si>
  <si>
    <t>1751-7893</t>
  </si>
  <si>
    <t>Early Intervention in Psychiatry</t>
  </si>
  <si>
    <t>https://onlinelibrary.wiley.com/page/journal/17517893/homepage/FundedAccess.html</t>
  </si>
  <si>
    <t>$4,060</t>
  </si>
  <si>
    <t>EMED</t>
  </si>
  <si>
    <t>0963-9462</t>
  </si>
  <si>
    <t>1468-0254</t>
  </si>
  <si>
    <t>Early Medieval Europe</t>
  </si>
  <si>
    <t>https://onlinelibrary.wiley.com/page/journal/14680254/homepage/FundedAccess.html</t>
  </si>
  <si>
    <t>ESS2</t>
  </si>
  <si>
    <t>2333-5084</t>
  </si>
  <si>
    <t>Earth and Space Science</t>
  </si>
  <si>
    <t>CC BY mandate only</t>
  </si>
  <si>
    <t>https://publications.agu.org/publication-fees/</t>
  </si>
  <si>
    <t>EAS2</t>
  </si>
  <si>
    <t>2835-3617</t>
  </si>
  <si>
    <t>Earth Stewardship</t>
  </si>
  <si>
    <t>https://esajournals.onlinelibrary.wiley.com/hub/journal/28353617/open-access</t>
  </si>
  <si>
    <t>$2,430</t>
  </si>
  <si>
    <t>https://esajournals.onlinelibrary.wiley.com/hub/journal/28353617/author-guidelines#OpenAccessPublication</t>
  </si>
  <si>
    <t>https://esajournals.onlinelibrary.wiley.com/hub/journal/28353617/author-guidelines#OpenResearchPolicy</t>
  </si>
  <si>
    <t>https://esajournals.onlinelibrary.wiley.com/hub/journal/28353617/author-guidelines#NoPriorPub</t>
  </si>
  <si>
    <t>ESP</t>
  </si>
  <si>
    <t>0197-9337</t>
  </si>
  <si>
    <t>1096-9837</t>
  </si>
  <si>
    <t>Earth Surface Processes and Landforms</t>
  </si>
  <si>
    <t>https://onlinelibrary.wiley.com/page/journal/10969837/homepage/FundedAccess.html</t>
  </si>
  <si>
    <t>EQE</t>
  </si>
  <si>
    <t>0098-8847</t>
  </si>
  <si>
    <t>1096-9845</t>
  </si>
  <si>
    <t>Earthquake Engineering &amp; Structural Dynamics</t>
  </si>
  <si>
    <t>https://onlinelibrary.wiley.com/page/journal/10969845/homepage/forauthors.html</t>
  </si>
  <si>
    <t>EER2</t>
  </si>
  <si>
    <t>2770-5706</t>
  </si>
  <si>
    <t>Earthquake Engineering and Resilience</t>
  </si>
  <si>
    <t>EFT2</t>
  </si>
  <si>
    <t>2328-4277</t>
  </si>
  <si>
    <t>Earth's Future</t>
  </si>
  <si>
    <t>ECHO</t>
  </si>
  <si>
    <t>0742-2822</t>
  </si>
  <si>
    <t>1540-8175</t>
  </si>
  <si>
    <t>Echocardiography</t>
  </si>
  <si>
    <t>https://onlinelibrary.wiley.com/page/journal/15408175/homepage/FundedAccess.html</t>
  </si>
  <si>
    <t>ECE2</t>
  </si>
  <si>
    <t>2835-9399</t>
  </si>
  <si>
    <t>EcoEnergy</t>
  </si>
  <si>
    <t>https://onlinelibrary.wiley.com/page/journal/28359399/homepage/open-access</t>
  </si>
  <si>
    <t>ECOG</t>
  </si>
  <si>
    <t>0906-7590</t>
  </si>
  <si>
    <t>1600-0587</t>
  </si>
  <si>
    <t>Ecography</t>
  </si>
  <si>
    <t>https://onlinelibrary.wiley.com/page/journal/16000587/homepage/FundedAccess.html</t>
  </si>
  <si>
    <t>$3,190</t>
  </si>
  <si>
    <t>ECO</t>
  </si>
  <si>
    <t>1936-0584</t>
  </si>
  <si>
    <t>1936-0592</t>
  </si>
  <si>
    <t>Ecohydrology</t>
  </si>
  <si>
    <t>https://onlinelibrary.wiley.com/page/journal/19360592/homepage/FundedAccess.html</t>
  </si>
  <si>
    <t>EAP2</t>
  </si>
  <si>
    <t>1051-0761</t>
  </si>
  <si>
    <t>1939-5582</t>
  </si>
  <si>
    <t>Ecological Applications</t>
  </si>
  <si>
    <t>https://onlinelibrary.wiley.com/journal/19395582/homepage/FundedAccess.html</t>
  </si>
  <si>
    <t>EEN</t>
  </si>
  <si>
    <t>0307-6946</t>
  </si>
  <si>
    <t>1365-2311</t>
  </si>
  <si>
    <t>Ecological Entomology</t>
  </si>
  <si>
    <t>https://onlinelibrary.wiley.com/page/journal/13652311/homepage/FundedAccess.html</t>
  </si>
  <si>
    <t>EMR</t>
  </si>
  <si>
    <t>1442-7001</t>
  </si>
  <si>
    <t>1442-8903</t>
  </si>
  <si>
    <t>Ecological Management &amp; Restoration</t>
  </si>
  <si>
    <t>https://onlinelibrary.wiley.com/page/journal/14428903/homepage/FundedAccess.html</t>
  </si>
  <si>
    <t>ECM</t>
  </si>
  <si>
    <t>0012-9615</t>
  </si>
  <si>
    <t>1557-7015</t>
  </si>
  <si>
    <t>Ecological Monographs</t>
  </si>
  <si>
    <t>ERE</t>
  </si>
  <si>
    <t>1440-1703</t>
  </si>
  <si>
    <t>Ecological Research</t>
  </si>
  <si>
    <t>ESO3</t>
  </si>
  <si>
    <t>2688-8319</t>
  </si>
  <si>
    <t>Ecological Solutions and Evidence</t>
  </si>
  <si>
    <t xml:space="preserve">https://besjournals.onlinelibrary.wiley.com/hub/journal/26888319/about/article-processing-charges </t>
  </si>
  <si>
    <t>https://besjournals.onlinelibrary.wiley.com/hub/editorial-policies#archiving</t>
  </si>
  <si>
    <t>ECY</t>
  </si>
  <si>
    <t>0012-9658</t>
  </si>
  <si>
    <t>1939-9170</t>
  </si>
  <si>
    <t>Ecology</t>
  </si>
  <si>
    <t>ECE3</t>
  </si>
  <si>
    <t>2045-7758</t>
  </si>
  <si>
    <t>Ecology and Evolution</t>
  </si>
  <si>
    <t>https://onlinelibrary.wiley.com/page/journal/20457758/homepage/open_access_license_and_copyright.htm</t>
  </si>
  <si>
    <t>https://onlinelibrary.wiley.com/page/journal/20457758/homepage/article_publication_charges.htm</t>
  </si>
  <si>
    <t>ELE</t>
  </si>
  <si>
    <t>1461-023X</t>
  </si>
  <si>
    <t>1461-0248</t>
  </si>
  <si>
    <t>Ecology Letters</t>
  </si>
  <si>
    <t>https://onlinelibrary.wiley.com/page/journal/14610248/homepage/FundedAccess.html</t>
  </si>
  <si>
    <t>EFF</t>
  </si>
  <si>
    <t>0906-6691</t>
  </si>
  <si>
    <t>1600-0633</t>
  </si>
  <si>
    <t>Ecology of Freshwater Fish</t>
  </si>
  <si>
    <t>https://onlinelibrary.wiley.com/page/journal/16000633/homepage/FundedAccess.html</t>
  </si>
  <si>
    <t>EOM2</t>
  </si>
  <si>
    <t>2567-3173</t>
  </si>
  <si>
    <t>EcoMat</t>
  </si>
  <si>
    <t>https://www.onlinelibrary.wiley.com/journal/25673173</t>
  </si>
  <si>
    <t>CC-BY only</t>
  </si>
  <si>
    <t>ECTA</t>
  </si>
  <si>
    <t>0012-9682</t>
  </si>
  <si>
    <t>1468-0262</t>
  </si>
  <si>
    <t>Econometrica</t>
  </si>
  <si>
    <t>https://onlinelibrary.wiley.com/page/journal/14680262/homepage/Contact.html</t>
  </si>
  <si>
    <t>ECAF</t>
  </si>
  <si>
    <t>0265-0665</t>
  </si>
  <si>
    <t>1468-0270</t>
  </si>
  <si>
    <t>Economic Affairs</t>
  </si>
  <si>
    <t>https://onlinelibrary.wiley.com/page/journal/14680270/homepage/FundedAccess.html</t>
  </si>
  <si>
    <t>https://onlinelibrary.wiley.com/page/journal/14680270/homepage/forauthors.html</t>
  </si>
  <si>
    <t>SEA2</t>
  </si>
  <si>
    <t>2330-4847</t>
  </si>
  <si>
    <t>Economic Anthropology</t>
  </si>
  <si>
    <t>https://anthrosource.onlinelibrary.wiley.com/hub/journal/23304847/about/author-guidelines</t>
  </si>
  <si>
    <t>EHR</t>
  </si>
  <si>
    <t>0013-0117</t>
  </si>
  <si>
    <t>1468-0289</t>
  </si>
  <si>
    <t>Economic History Review - The</t>
  </si>
  <si>
    <t>https://onlinelibrary.wiley.com/page/journal/14680289/homepage/FundedAccess.html</t>
  </si>
  <si>
    <t>ECIN</t>
  </si>
  <si>
    <t>0095-2583</t>
  </si>
  <si>
    <t>1465-7295</t>
  </si>
  <si>
    <t>Economic Inquiry</t>
  </si>
  <si>
    <t>https://onlinelibrary.wiley.com/page/journal/14657295/homepage/FundedAccess.html</t>
  </si>
  <si>
    <t>ECNO</t>
  </si>
  <si>
    <t>0391-5026</t>
  </si>
  <si>
    <t>1468-0300</t>
  </si>
  <si>
    <t>Economic Notes</t>
  </si>
  <si>
    <t>https://onlinelibrary.wiley.com/page/journal/14680300/homepage/FundedAccess.html</t>
  </si>
  <si>
    <t>https://onlinelibrary.wiley.com/page/journal/14680300/homepage/forauthors.html</t>
  </si>
  <si>
    <t>ECOL</t>
  </si>
  <si>
    <t>0140-489X</t>
  </si>
  <si>
    <t>1468-0319</t>
  </si>
  <si>
    <t>Economic Outlook</t>
  </si>
  <si>
    <t>ECPA</t>
  </si>
  <si>
    <t>0812-0439</t>
  </si>
  <si>
    <t>1759-3441</t>
  </si>
  <si>
    <t>Economic Papers</t>
  </si>
  <si>
    <t>https://onlinelibrary.wiley.com/page/journal/17593441/homepage/FundedAccess.html</t>
  </si>
  <si>
    <t>ECOR</t>
  </si>
  <si>
    <t>0013-0249</t>
  </si>
  <si>
    <t>1475-4932</t>
  </si>
  <si>
    <t>Economic Record</t>
  </si>
  <si>
    <t>https://onlinelibrary.wiley.com/page/journal/14754932/homepage/FundedAccess.html</t>
  </si>
  <si>
    <t>ECCA</t>
  </si>
  <si>
    <t>0013-0427</t>
  </si>
  <si>
    <t>1468-0335</t>
  </si>
  <si>
    <t>Economica</t>
  </si>
  <si>
    <t>https://onlinelibrary.wiley.com/page/journal/14680335/homepage/Contact.html</t>
  </si>
  <si>
    <t>ECPO</t>
  </si>
  <si>
    <t>0954-1985</t>
  </si>
  <si>
    <t>1468-0343</t>
  </si>
  <si>
    <t>Economics &amp; Politics</t>
  </si>
  <si>
    <t>https://onlinelibrary.wiley.com/page/journal/14680343/homepage/FundedAccess.html</t>
  </si>
  <si>
    <t>ECOT</t>
  </si>
  <si>
    <t>0967-0750</t>
  </si>
  <si>
    <t>1468-0351</t>
  </si>
  <si>
    <t>Economics of Transition</t>
  </si>
  <si>
    <t>https://onlinelibrary.wiley.com/page/journal/14680351/homepage/FundedAccess.html</t>
  </si>
  <si>
    <t>ECS2</t>
  </si>
  <si>
    <t>2150-8925</t>
  </si>
  <si>
    <t>Ecosphere</t>
  </si>
  <si>
    <t>https://esajournals.onlinelibrary.wiley.com/hub/journal/21508925/resources/author-guidelines-ECS2#Copyright_and_Open_Access_Agreement</t>
  </si>
  <si>
    <t>https://esajournals.onlinelibrary.wiley.com/hub/journal/21508925/resources/author-guidelines-ECS2#Publication_Fees</t>
  </si>
  <si>
    <t>EREV</t>
  </si>
  <si>
    <t>0013-0796</t>
  </si>
  <si>
    <t>1758-6623</t>
  </si>
  <si>
    <t>Ecumenical Review - The</t>
  </si>
  <si>
    <t>https://onlinelibrary.wiley.com/page/journal/17586623/homepage/FundedAccess.html</t>
  </si>
  <si>
    <t>EMIP</t>
  </si>
  <si>
    <t>0731-1745</t>
  </si>
  <si>
    <t>1745-3992</t>
  </si>
  <si>
    <t>Educational Measurement: Issues and Practice</t>
  </si>
  <si>
    <t>https://onlinelibrary.wiley.com/page/journal/17453992/homepage/forauthors.html</t>
  </si>
  <si>
    <t>EDTH</t>
  </si>
  <si>
    <t>0013-2004</t>
  </si>
  <si>
    <t>1741-5446</t>
  </si>
  <si>
    <t>Educational Theory</t>
  </si>
  <si>
    <t>https://onlinelibrary.wiley.com/page/journal/17415446/homepage/FundedAccess.html</t>
  </si>
  <si>
    <t>EFD2</t>
  </si>
  <si>
    <t>2666-3066</t>
  </si>
  <si>
    <t>eFood</t>
  </si>
  <si>
    <t xml:space="preserve">https://onlinelibrary.wiley.com/page/journal/26663066/homepage/open-access </t>
  </si>
  <si>
    <t>EFS2</t>
  </si>
  <si>
    <t>1831-4732</t>
  </si>
  <si>
    <t>EFSA Journal</t>
  </si>
  <si>
    <t>https://efsa.onlinelibrary.wiley.com/journal/18314732</t>
  </si>
  <si>
    <t>CC BY-ND</t>
  </si>
  <si>
    <t>JHA2</t>
  </si>
  <si>
    <t>2688-6146</t>
  </si>
  <si>
    <t>eJHaem</t>
  </si>
  <si>
    <t>https://onlinelibrary.wiley.com/page/journal/26886146/homepage/article_publication_charges.html</t>
  </si>
  <si>
    <t>EEJ</t>
  </si>
  <si>
    <t>0424-7760</t>
  </si>
  <si>
    <t>1520-6416</t>
  </si>
  <si>
    <t>Electrical Engineering in Japan</t>
  </si>
  <si>
    <t>https://onlinelibrary.wiley.com/page/journal/15206416/homepage/FundedAccess.html</t>
  </si>
  <si>
    <t>EMA3</t>
  </si>
  <si>
    <t>2996-0851</t>
  </si>
  <si>
    <t xml:space="preserve">Electrical Materials and Applications </t>
  </si>
  <si>
    <t>https://ietresearch.onlinelibrary.wiley.com/hub/journal/29960851/homepage/open-access</t>
  </si>
  <si>
    <t>https://ietresearch.onlinelibrary.wiley.com/hub/journal/29960851/homepage/author-guidelines#pys</t>
  </si>
  <si>
    <t>ELAN</t>
  </si>
  <si>
    <t>1040-0397</t>
  </si>
  <si>
    <t>1521-4109</t>
  </si>
  <si>
    <t>Electroanalysis</t>
  </si>
  <si>
    <t>https://onlinelibrary.wiley.com/page/journal/15214109/homepage/2049_onlineopen.html</t>
  </si>
  <si>
    <t>https://onlinelibrary.wiley.com/page/journal/15214109/homepage/2049_forauthors.html</t>
  </si>
  <si>
    <t>E508</t>
  </si>
  <si>
    <t>2698-5977</t>
  </si>
  <si>
    <t>Electrochemical Science Advances</t>
  </si>
  <si>
    <t>https://onlinelibrary.wiley.com/page/journal/26985977/homepage/article_publication_charges</t>
  </si>
  <si>
    <t>ELT2</t>
  </si>
  <si>
    <t>2751-2614</t>
  </si>
  <si>
    <t>Electron</t>
  </si>
  <si>
    <t>https://onlinelibrary.wiley.com/page/journal/27512614/homepage/open-access</t>
  </si>
  <si>
    <t>Enourages</t>
  </si>
  <si>
    <t xml:space="preserve">https://onlinelibrary.wiley.com/page/journal/27512614/homepage/author-guidelines#data-sharing </t>
  </si>
  <si>
    <t>ISD2</t>
  </si>
  <si>
    <t>1681-4835</t>
  </si>
  <si>
    <t>Electronic Journal of Information Systems in Developing Countries - The</t>
  </si>
  <si>
    <t>https://onlinelibrary.wiley.com/page/journal/16814835/homepage/FundedAccess.html</t>
  </si>
  <si>
    <t>$3,590</t>
  </si>
  <si>
    <t>ECJ</t>
  </si>
  <si>
    <t>ECJX</t>
  </si>
  <si>
    <t>1942-9533</t>
  </si>
  <si>
    <t>1942-9541</t>
  </si>
  <si>
    <t>Electronics and Communications in Japan</t>
  </si>
  <si>
    <t>https://onlinelibrary.wiley.com/page/journal/19429541/homepage/FundedAccess.html</t>
  </si>
  <si>
    <t>ELL2</t>
  </si>
  <si>
    <t>1350-911X</t>
  </si>
  <si>
    <t>1350911X</t>
  </si>
  <si>
    <t>Electronics Letters</t>
  </si>
  <si>
    <t xml:space="preserve">https://ietresearch.onlinelibrary.wiley.com/hub/journal/1350911x/homepage/open-access </t>
  </si>
  <si>
    <t>$2,590</t>
  </si>
  <si>
    <t xml:space="preserve">https://ietresearch.onlinelibrary.wiley.com/hub/journal/1350911x/homepage/author-guidelines </t>
  </si>
  <si>
    <t>ELPS</t>
  </si>
  <si>
    <t>0173-0835</t>
  </si>
  <si>
    <t>1522-2683</t>
  </si>
  <si>
    <t>ELECTROPHORESIS</t>
  </si>
  <si>
    <t>https://onlinelibrary.wiley.com/page/journal/15222683/homepage/FundedAccess.html</t>
  </si>
  <si>
    <t>https://onlinelibrary.wiley.com/page/journal/15222683/homepage/forauthors.html</t>
  </si>
  <si>
    <t>EMM</t>
  </si>
  <si>
    <t>1742-6731</t>
  </si>
  <si>
    <t>1742-6723</t>
  </si>
  <si>
    <t>Emergency Medicine Australasia</t>
  </si>
  <si>
    <t>https://onlinelibrary.wiley.com/page/journal/17426723/homepage/FundedAccess.html</t>
  </si>
  <si>
    <t>EMI</t>
  </si>
  <si>
    <t>Emergency Medicine International</t>
  </si>
  <si>
    <t>https://onlinelibrary.wiley.com/page/journal/8204/homepage/open-access</t>
  </si>
  <si>
    <t>https://onlinelibrary.wiley.com/page/journal/8204/homepage/author-guidelines</t>
  </si>
  <si>
    <t>ERT</t>
  </si>
  <si>
    <t>0745-7790</t>
  </si>
  <si>
    <t>1520-6459</t>
  </si>
  <si>
    <t>Employment Relations Today</t>
  </si>
  <si>
    <t>EDM2</t>
  </si>
  <si>
    <t> 2398-9238</t>
  </si>
  <si>
    <t>Endocrinology, Diabetes &amp; Metabolism</t>
  </si>
  <si>
    <t>https://onlinelibrary.wiley.com/page/journal/23989238/homepage/open_access_license_and_copyright.htm</t>
  </si>
  <si>
    <t>$3,280</t>
  </si>
  <si>
    <t>https://onlinelibrary.wiley.com/page/journal/23989238/homepage/article_publication_charges.htm</t>
  </si>
  <si>
    <t>http://onlinelibrary.wiley.com/page/journal/23989238/homepage/open_access_license_and_copyright.htm</t>
  </si>
  <si>
    <t>EEM2</t>
  </si>
  <si>
    <t> 2575-0356</t>
  </si>
  <si>
    <t> 25750356</t>
  </si>
  <si>
    <t xml:space="preserve">Energy &amp; Environmental Materials </t>
  </si>
  <si>
    <t>https://onlinelibrary.wiley.com/journal/25750356</t>
  </si>
  <si>
    <t>Research Article, Review: 3,000&lt;br /&gt;Highlight: 600&lt;br /&gt;Commentary, Editorial, News, Profile: 0</t>
  </si>
  <si>
    <t>https://onlinelibrary.wiley.com/page/journal/25750356/homepage/forauthors.html</t>
  </si>
  <si>
    <t>ENC2</t>
  </si>
  <si>
    <t>2634-1581</t>
  </si>
  <si>
    <t>Energy Conversion and Economics</t>
  </si>
  <si>
    <t xml:space="preserve">https://ietresearch.onlinelibrary.wiley.com/hub/journal/26341581/homepage/open-access </t>
  </si>
  <si>
    <t>Waived in 2021</t>
  </si>
  <si>
    <t xml:space="preserve">https://ietresearch.onlinelibrary.wiley.com/hub/journal/26341581/homepage/author-guidelines </t>
  </si>
  <si>
    <t>EIN2</t>
  </si>
  <si>
    <t>2995-2166</t>
  </si>
  <si>
    <t>Energy Internet</t>
  </si>
  <si>
    <t>https://ietresearch.onlinelibrary.wiley.com/hub/journal/29952166/homepage/open-access</t>
  </si>
  <si>
    <t>https://ietresearch.onlinelibrary.wiley.com/hub/journal/29952166/homepage/author-guidelines</t>
  </si>
  <si>
    <t>ESE3</t>
  </si>
  <si>
    <t>2050-0505</t>
  </si>
  <si>
    <t>Energy Science &amp; Engineering</t>
  </si>
  <si>
    <t>https://onlinelibrary.wiley.com/page/journal/20500505/homepage/open_access_license_and_copyright.htm</t>
  </si>
  <si>
    <t>https://onlinelibrary.wiley.com/page/journal/20500505/homepage/article.htm</t>
  </si>
  <si>
    <t>https://onlinelibrary.wiley.com/page/journal/20500505/homepage/forauthors.html</t>
  </si>
  <si>
    <t>EST2</t>
  </si>
  <si>
    <t>2578-4862</t>
  </si>
  <si>
    <t>Energy Storage</t>
  </si>
  <si>
    <t>https://onlinelibrary.wiley.com/page/journal/25784862/homepage/author-guidelines</t>
  </si>
  <si>
    <t>12 mo embargo</t>
  </si>
  <si>
    <t>ENTE</t>
  </si>
  <si>
    <t>2194-4288</t>
  </si>
  <si>
    <t>2194-4296</t>
  </si>
  <si>
    <t>Energy Technology</t>
  </si>
  <si>
    <t>https://onlinelibrary.wiley.com/page/journal/21944296/homepage/2198_onlineopen.html</t>
  </si>
  <si>
    <t>$4,050</t>
  </si>
  <si>
    <t>https://onlinelibrary.wiley.com/page/journal/21944296/homepage/onlineopen</t>
  </si>
  <si>
    <t>https://onlinelibrary.wiley.com/page/journal/21944296/homepage/2198_authors.html</t>
  </si>
  <si>
    <t>ENB2</t>
  </si>
  <si>
    <t>2398-6182</t>
  </si>
  <si>
    <t>Engineering Biology</t>
  </si>
  <si>
    <t xml:space="preserve">https://ietresearch.onlinelibrary.wiley.com/hub/journal/23986182/homepage/open-access </t>
  </si>
  <si>
    <t xml:space="preserve">https://ietresearch.onlinelibrary.wiley.com/hub/journal/23986182/homepage/author-guidelines </t>
  </si>
  <si>
    <t>ELSC</t>
  </si>
  <si>
    <t>E129</t>
  </si>
  <si>
    <t>1618-0240</t>
  </si>
  <si>
    <t>1618-2863</t>
  </si>
  <si>
    <t>Engineering in Life Sciences</t>
  </si>
  <si>
    <t>https://onlinelibrary.wiley.com/page/journal/16182863/homepage/FundedAccess.html</t>
  </si>
  <si>
    <t>https://onlinelibrary.wiley.com/page/journal/16182863/homepage/2031_authors.html</t>
  </si>
  <si>
    <t>ENG2</t>
  </si>
  <si>
    <t>Engineering Reports</t>
  </si>
  <si>
    <t>https://onlinelibrary.wiley.com/page/journal/25778196/open_access_license_and_copyright</t>
  </si>
  <si>
    <t>$2,270</t>
  </si>
  <si>
    <t>https://onlinelibrary.wiley.com/page/journal/25778196/article_publication_charges</t>
  </si>
  <si>
    <t>EMT</t>
  </si>
  <si>
    <t>1094-3757</t>
  </si>
  <si>
    <t>1945-6263</t>
  </si>
  <si>
    <t>Enrollment Management Report</t>
  </si>
  <si>
    <t>EEA</t>
  </si>
  <si>
    <t>0013-8703</t>
  </si>
  <si>
    <t>1570-7458</t>
  </si>
  <si>
    <t>Entomologia Experimentalis et Applicata</t>
  </si>
  <si>
    <t>https://onlinelibrary.wiley.com/page/journal/15707458/homepage/FundedAccess.html</t>
  </si>
  <si>
    <t>ENR</t>
  </si>
  <si>
    <t>1738-2297</t>
  </si>
  <si>
    <t>1748-5967</t>
  </si>
  <si>
    <t>Entomological Research</t>
  </si>
  <si>
    <t>https://onlinelibrary.wiley.com/page/journal/17485967/homepage/FundedAccess.html</t>
  </si>
  <si>
    <t>$3,310</t>
  </si>
  <si>
    <t>ENS</t>
  </si>
  <si>
    <t>1343-8786</t>
  </si>
  <si>
    <t>1479-8298</t>
  </si>
  <si>
    <t>Entomological Science</t>
  </si>
  <si>
    <t>https://onlinelibrary.wiley.com/page/journal/14798298/homepage/FundedAccess.html</t>
  </si>
  <si>
    <t>EM</t>
  </si>
  <si>
    <t>0893-6692</t>
  </si>
  <si>
    <t>1098-2280</t>
  </si>
  <si>
    <t>Environmental and Molecular Mutagenesis</t>
  </si>
  <si>
    <t>https://onlinelibrary.wiley.com/page/journal/10982280/homepage/forauthors.html</t>
  </si>
  <si>
    <t>https://onlinelibrary.wiley.com/page/journal/10982280/homepage/Contact.html</t>
  </si>
  <si>
    <t>eDNA</t>
  </si>
  <si>
    <t>2637-4943</t>
  </si>
  <si>
    <t>Environmental DNA</t>
  </si>
  <si>
    <t>https://onlinelibrary.wiley.com/page/journal/26374943/homepage/openaccess?</t>
  </si>
  <si>
    <t>$2,880</t>
  </si>
  <si>
    <t>https://onlinelibrary.wiley.com/page/journal/26374943/homepage/funderpayments?</t>
  </si>
  <si>
    <t>1462-2912</t>
  </si>
  <si>
    <t>1462-2920</t>
  </si>
  <si>
    <t>Environmental Microbiology</t>
  </si>
  <si>
    <t>https://onlinelibrary.wiley.com/page/journal/14622920/homepage/FundedAccess.html</t>
  </si>
  <si>
    <t>$4,640</t>
  </si>
  <si>
    <t>EMI4</t>
  </si>
  <si>
    <t>1758-2229</t>
  </si>
  <si>
    <t>Environmental Microbiology Reports</t>
  </si>
  <si>
    <t>https://onlinelibrary.wiley.com/page/journal/17582229/homepage/FundedAccess.html</t>
  </si>
  <si>
    <t>EET</t>
  </si>
  <si>
    <t>1756-932X</t>
  </si>
  <si>
    <t>1756-9338</t>
  </si>
  <si>
    <t>Environmental Policy and Governance</t>
  </si>
  <si>
    <t>https://onlinelibrary.wiley.com/page/journal/17569338/homepage/FundedAccess.html</t>
  </si>
  <si>
    <t>EP</t>
  </si>
  <si>
    <t>1944-7442</t>
  </si>
  <si>
    <t>1944-7450</t>
  </si>
  <si>
    <t>Environmental Progress &amp; Sustainable Energy</t>
  </si>
  <si>
    <t>https://onlinelibrary.wiley.com/page/journal/19447450/homepage/FundedAccess.html</t>
  </si>
  <si>
    <t>TQEM</t>
  </si>
  <si>
    <t>1088-1913</t>
  </si>
  <si>
    <t>1520-6483</t>
  </si>
  <si>
    <t>Environmental Quality Management</t>
  </si>
  <si>
    <t>https://onlinelibrary.wiley.com/page/journal/15206483/homepage/Contact.html</t>
  </si>
  <si>
    <t>TOX</t>
  </si>
  <si>
    <t>1520-4081</t>
  </si>
  <si>
    <t>1522-7278</t>
  </si>
  <si>
    <t>Environmental Toxicology</t>
  </si>
  <si>
    <t>https://onlinelibrary.wiley.com/page/journal/15227278/homepage/FundedAccess.html</t>
  </si>
  <si>
    <t>$4,120</t>
  </si>
  <si>
    <t>ENV</t>
  </si>
  <si>
    <t>1180-4009</t>
  </si>
  <si>
    <t>1099-095X</t>
  </si>
  <si>
    <t>1099095X</t>
  </si>
  <si>
    <t>Environmetrics</t>
  </si>
  <si>
    <t>EOST</t>
  </si>
  <si>
    <t>0096-3941</t>
  </si>
  <si>
    <t>2324-9250</t>
  </si>
  <si>
    <t>Eos, Transactions American Geophysical Union</t>
  </si>
  <si>
    <t>EPI</t>
  </si>
  <si>
    <t>0013-9580</t>
  </si>
  <si>
    <t>1528-1167</t>
  </si>
  <si>
    <t>Epilepsia</t>
  </si>
  <si>
    <t>https://onlinelibrary.wiley.com/page/journal/15281167/homepage/FundedAccess.html</t>
  </si>
  <si>
    <t>$4,360</t>
  </si>
  <si>
    <t>https://onlinelibrary.wiley.com/page/journal/15281167/homepage/forauthors.html</t>
  </si>
  <si>
    <t>EPI4</t>
  </si>
  <si>
    <t>2470-9239</t>
  </si>
  <si>
    <t>Epilepsia Open</t>
  </si>
  <si>
    <t>https://onlinelibrary.wiley.com/page/journal/24709239/homepage/open_access_license_and_copyright.htm</t>
  </si>
  <si>
    <t>https://onlinelibrary.wiley.com/page/journal/24709239/homepage/article_publication_charges.htm</t>
  </si>
  <si>
    <t>https://onlinelibrary.wiley.com/page/journal/24709239/homepage/forauthors.html</t>
  </si>
  <si>
    <t>EPD2</t>
  </si>
  <si>
    <t>1950-6945</t>
  </si>
  <si>
    <t>Epileptic Disorders</t>
  </si>
  <si>
    <t xml:space="preserve">o	https://onlinelibrary.wiley.com/page/journal/19506945/homepage/forauthors.html </t>
  </si>
  <si>
    <t xml:space="preserve">o	https://authorservices.wiley.com/author-resources/Journal-Authors/open-access/article-publication-charges.html </t>
  </si>
  <si>
    <t>https://onlinelibrary.wiley.com/page/journal/19506945/homepage/forauthors.html</t>
  </si>
  <si>
    <t xml:space="preserve">o	https://authorservices.wiley.com/author-resources/Journal-Authors/licensing-open-access/open-access/preprints-policy.html </t>
  </si>
  <si>
    <t>EPP</t>
  </si>
  <si>
    <t>0250-8052</t>
  </si>
  <si>
    <t>1365-2338</t>
  </si>
  <si>
    <t>EPPO Bulletin</t>
  </si>
  <si>
    <t>https://onlinelibrary.wiley.com/page/journal/13652338/homepage/FundedAccess.html</t>
  </si>
  <si>
    <t>https://onlinelibrary.wiley.com/page/journal/13652338/homepage/forauthors.html</t>
  </si>
  <si>
    <t>EVE</t>
  </si>
  <si>
    <t>0957-7734</t>
  </si>
  <si>
    <t>2042-3292</t>
  </si>
  <si>
    <t>Equine Veterinary Education</t>
  </si>
  <si>
    <t>https://onlinelibrary.wiley.com/page/journal/20423292/homepage/FundedAccess.html</t>
  </si>
  <si>
    <t>EVJ</t>
  </si>
  <si>
    <t>0425-1644</t>
  </si>
  <si>
    <t>2042-3306</t>
  </si>
  <si>
    <t>Equine Veterinary Journal</t>
  </si>
  <si>
    <t>https://onlinelibrary.wiley.com/page/journal/20423306/homepage/FundedAccess.html</t>
  </si>
  <si>
    <t>EPI3</t>
  </si>
  <si>
    <t>EPIC</t>
  </si>
  <si>
    <t>1559-8918</t>
  </si>
  <si>
    <t>Ethnographic Praxis in Industry Conference Proceedings (Electronic)</t>
  </si>
  <si>
    <t>https://anthrosource.onlinelibrary.wiley.com/hub/journal/15598918/about/author-guidelines</t>
  </si>
  <si>
    <t>ETH</t>
  </si>
  <si>
    <t>0179-1613</t>
  </si>
  <si>
    <t>1439-0310</t>
  </si>
  <si>
    <t>Ethology</t>
  </si>
  <si>
    <t>https://onlinelibrary.wiley.com/page/journal/14390310/homepage/FundedAccess.html</t>
  </si>
  <si>
    <t>ETHO</t>
  </si>
  <si>
    <t>0091-2131</t>
  </si>
  <si>
    <t>1548-1352</t>
  </si>
  <si>
    <t>Ethos</t>
  </si>
  <si>
    <t>https://anthrosource.onlinelibrary.wiley.com/journal/15481352/homepage/FundedAccess.html</t>
  </si>
  <si>
    <t>https://anthrosource.onlinelibrary.wiley.com/hub/journal/15481352/about/author-guidelines</t>
  </si>
  <si>
    <t>ETR2</t>
  </si>
  <si>
    <t>2233-7326</t>
  </si>
  <si>
    <t>ETRI Journal</t>
  </si>
  <si>
    <t>https://onlinelibrary.wiley.com/page/journal/22337326/homepage/forauthors.html</t>
  </si>
  <si>
    <t>EUCH</t>
  </si>
  <si>
    <t>1478-0917</t>
  </si>
  <si>
    <t>1746-692X</t>
  </si>
  <si>
    <t>1746692X</t>
  </si>
  <si>
    <t>EuroChoices</t>
  </si>
  <si>
    <t>https://onlinelibrary.wiley.com/page/journal/1746692X/homepage/FundedAccess.html</t>
  </si>
  <si>
    <t>ERV</t>
  </si>
  <si>
    <t>1072-4133</t>
  </si>
  <si>
    <t>1099-0968</t>
  </si>
  <si>
    <t>European Eating Disorders Review</t>
  </si>
  <si>
    <t>$4,200</t>
  </si>
  <si>
    <t>EUFM</t>
  </si>
  <si>
    <t>1354-7798</t>
  </si>
  <si>
    <t>1468-036X</t>
  </si>
  <si>
    <t>1468036X</t>
  </si>
  <si>
    <t>European Financial Management</t>
  </si>
  <si>
    <t>https://onlinelibrary.wiley.com/page/journal/1468036X/homepage/FundedAccess.html</t>
  </si>
  <si>
    <t>EJCC</t>
  </si>
  <si>
    <t>European Journal of Cancer Care</t>
  </si>
  <si>
    <t>https://onlinelibrary.wiley.com/page/journal/ejcc/homepage/open-access</t>
  </si>
  <si>
    <t>https://onlinelibrary.wiley.com/page/journal/ejcc/homepage/author-guidelines</t>
  </si>
  <si>
    <t>ECI</t>
  </si>
  <si>
    <t>0014-2972</t>
  </si>
  <si>
    <t>1365-2362</t>
  </si>
  <si>
    <t>European Journal of Clinical Investigation</t>
  </si>
  <si>
    <t>https://onlinelibrary.wiley.com/page/journal/13652362/homepage/forauthors.html</t>
  </si>
  <si>
    <t>EJE</t>
  </si>
  <si>
    <t>1396-5883</t>
  </si>
  <si>
    <t>1600-0579</t>
  </si>
  <si>
    <t>European Journal of Dental Education</t>
  </si>
  <si>
    <t>https://onlinelibrary.wiley.com/page/journal/16000579/homepage/FundedAccess.html</t>
  </si>
  <si>
    <t xml:space="preserve">Expected </t>
  </si>
  <si>
    <t>EJED</t>
  </si>
  <si>
    <t>0141-8211</t>
  </si>
  <si>
    <t>1465-3435</t>
  </si>
  <si>
    <t>European Journal of Education</t>
  </si>
  <si>
    <t>https://onlinelibrary.wiley.com/page/journal/14653435/homepage/FundedAccess.html</t>
  </si>
  <si>
    <t>EJH</t>
  </si>
  <si>
    <t>0902-4441</t>
  </si>
  <si>
    <t>1600-0609</t>
  </si>
  <si>
    <t>European Journal of Haematology</t>
  </si>
  <si>
    <t>https://onlinelibrary.wiley.com/page/journal/16000609/homepage/FundedAccess.html</t>
  </si>
  <si>
    <t>EJI</t>
  </si>
  <si>
    <t>0014-2980</t>
  </si>
  <si>
    <t>1521-4141</t>
  </si>
  <si>
    <t>European Journal of Immunology</t>
  </si>
  <si>
    <t>https://onlinelibrary.wiley.com/page/journal/15214141/homepage/FundedAccess.html</t>
  </si>
  <si>
    <t>Pre-publication: Single anonymized. Post-publication: reviews published online with author consent</t>
  </si>
  <si>
    <t>EJIC</t>
  </si>
  <si>
    <t>1434-1948</t>
  </si>
  <si>
    <t>1099-0682</t>
  </si>
  <si>
    <t>European Journal of Inorganic Chemistry</t>
  </si>
  <si>
    <t>https://onlinelibrary.wiley.com/page/journal/10990682c/homepage/onlineopen</t>
  </si>
  <si>
    <t>https://onlinelibrary.wiley.com/page/journal/10990682c/homepage/2005_guidelines.html</t>
  </si>
  <si>
    <t>EJLT</t>
  </si>
  <si>
    <t>1438-7697</t>
  </si>
  <si>
    <t>1438-9312</t>
  </si>
  <si>
    <t>European Journal of Lipid Science and Technology</t>
  </si>
  <si>
    <t>https://onlinelibrary.wiley.com/page/journal/14389312/homepage/2114_forauthors.html</t>
  </si>
  <si>
    <t>ENE</t>
  </si>
  <si>
    <t>1351-5101</t>
  </si>
  <si>
    <t>1468-1331</t>
  </si>
  <si>
    <t>European Journal of Neurology</t>
  </si>
  <si>
    <t>https://onlinelibrary.wiley.com/page/journal/14681331/homepage/FundedAccess.html</t>
  </si>
  <si>
    <t>EJN</t>
  </si>
  <si>
    <t>0953-816X</t>
  </si>
  <si>
    <t>1460-9568</t>
  </si>
  <si>
    <t>European Journal of Neuroscience</t>
  </si>
  <si>
    <t>https://onlinelibrary.wiley.com/page/journal/14609568/homepage/FundedAccess.html</t>
  </si>
  <si>
    <t>Pre-publication: single anonymized. Post-publication: deanonymized reviews published online</t>
  </si>
  <si>
    <t>EOS</t>
  </si>
  <si>
    <t>0909-8836</t>
  </si>
  <si>
    <t>1600-0722</t>
  </si>
  <si>
    <t>European Journal of Oral Sciences</t>
  </si>
  <si>
    <t>https://onlinelibrary.wiley.com/page/journal/16000722/homepage/FundedAccess.html</t>
  </si>
  <si>
    <t>https://onlinelibrary.wiley.com/page/journal/16000722/homepage/forauthors.html</t>
  </si>
  <si>
    <t>EJOC</t>
  </si>
  <si>
    <t>1434-193X</t>
  </si>
  <si>
    <t>1099-0690</t>
  </si>
  <si>
    <t>European Journal of Organic Chemistry</t>
  </si>
  <si>
    <t>https://onlinelibrary.wiley.com/page/journal/10990690/homepage/onlineopen</t>
  </si>
  <si>
    <t>https://chemistry-europe.onlinelibrary.wiley.com/hub/journal/10990690/onlineopen</t>
  </si>
  <si>
    <t>https://onlinelibrary.wiley.com/page/journal/10990690/homepage/2046_guidelines.html</t>
  </si>
  <si>
    <t>EJP</t>
  </si>
  <si>
    <t>1090-3801</t>
  </si>
  <si>
    <t>1532-2149</t>
  </si>
  <si>
    <t>European Journal of Pain</t>
  </si>
  <si>
    <t>https://onlinelibrary.wiley.com/page/journal/15322149/homepage/FundedAccess.html</t>
  </si>
  <si>
    <t>https://onlinelibrary.wiley.com/page/journal/15322149/homepage/forauthors.html</t>
  </si>
  <si>
    <t>PER</t>
  </si>
  <si>
    <t>0890-2070</t>
  </si>
  <si>
    <t>1099-0984</t>
  </si>
  <si>
    <t>European Journal of Personality</t>
  </si>
  <si>
    <t>https://onlinelibrary.wiley.com/page/journal/10990984/homepage/FundedAccess.html</t>
  </si>
  <si>
    <t>EJOP</t>
  </si>
  <si>
    <t>0966-8373</t>
  </si>
  <si>
    <t>1468-0378</t>
  </si>
  <si>
    <t>European Journal of Philosophy</t>
  </si>
  <si>
    <t>https://onlinelibrary.wiley.com/page/journal/14680378/homepage/FundedAccess.html</t>
  </si>
  <si>
    <t>EJSP</t>
  </si>
  <si>
    <t>0046-2772</t>
  </si>
  <si>
    <t>1099-0992</t>
  </si>
  <si>
    <t>European Journal of Social Psychology</t>
  </si>
  <si>
    <t>https://onlinelibrary.wiley.com/page/journal/10990992/homepage/FundedAccess.html</t>
  </si>
  <si>
    <t>EJSS</t>
  </si>
  <si>
    <t>1351-0754</t>
  </si>
  <si>
    <t>1365-2389</t>
  </si>
  <si>
    <t>European Journal of Soil Science</t>
  </si>
  <si>
    <t>https://onlinelibrary.wiley.com/page/journal/13652389/homepage/FundedAccess.html</t>
  </si>
  <si>
    <t>1536-7290</t>
  </si>
  <si>
    <t xml:space="preserve">European Journal of Sport Science </t>
  </si>
  <si>
    <t xml:space="preserve">https://onlinelibrary.wiley.com/page/journal/15367290/homepage/open-access </t>
  </si>
  <si>
    <t xml:space="preserve">https://onlinelibrary.wiley.com/page/journal/15367290/homepage/author-guidelines </t>
  </si>
  <si>
    <t>EULJ</t>
  </si>
  <si>
    <t>1351-5993</t>
  </si>
  <si>
    <t>1468-0386</t>
  </si>
  <si>
    <t>European Law Journal</t>
  </si>
  <si>
    <t>https://onlinelibrary.wiley.com/page/journal/14680386/homepage/FundedAccess.html</t>
  </si>
  <si>
    <t>EMRE</t>
  </si>
  <si>
    <t>1740-4754</t>
  </si>
  <si>
    <t>1740-4762</t>
  </si>
  <si>
    <t>European Management Review</t>
  </si>
  <si>
    <t>https://onlinelibrary.wiley.com/page/journal/17404762/homepage/FundedAccess.html</t>
  </si>
  <si>
    <t>EPA2</t>
  </si>
  <si>
    <t>2380-6567</t>
  </si>
  <si>
    <t>European Policy Analysis</t>
  </si>
  <si>
    <t>https://onlinelibrary.wiley.com/page/journal/23806567/homepage/fundedaccess.html</t>
  </si>
  <si>
    <t>EBMA</t>
  </si>
  <si>
    <t>EBMG</t>
  </si>
  <si>
    <t>Evidence Based Medicine Guidelines- Nokia</t>
  </si>
  <si>
    <t>EBM</t>
  </si>
  <si>
    <t>Evidence Based Medicine Guidelines -Pocket PC</t>
  </si>
  <si>
    <t>EVO</t>
  </si>
  <si>
    <t>0014-3820</t>
  </si>
  <si>
    <t>1558-5646</t>
  </si>
  <si>
    <t xml:space="preserve">Evolution </t>
  </si>
  <si>
    <t>https://onlinelibrary.wiley.com/page/journal/15585646/homepage/FundedAccess.html</t>
  </si>
  <si>
    <t>EDE</t>
  </si>
  <si>
    <t>1520-541X</t>
  </si>
  <si>
    <t>1525-142X</t>
  </si>
  <si>
    <t>1525142X</t>
  </si>
  <si>
    <t>Evolution &amp; Development</t>
  </si>
  <si>
    <t>https://onlinelibrary.wiley.com/page/journal/1525142X/homepage/FundedAccess.html</t>
  </si>
  <si>
    <t>EVL3</t>
  </si>
  <si>
    <t>2056-3744</t>
  </si>
  <si>
    <t>Evolution Letters</t>
  </si>
  <si>
    <t>https://onlinelibrary.wiley.com/page/journal/20563744/homepage/open_access_license_and_copyright.htm</t>
  </si>
  <si>
    <t>https://onlinelibrary.wiley.com/page/journal/20563744/homepage/article_publication_charges.htm</t>
  </si>
  <si>
    <t xml:space="preserve">http://onlinelibrary.wiley.com/page/journal/20563744/homepage/open_access_license_and_copyright.htm </t>
  </si>
  <si>
    <t>EVAN</t>
  </si>
  <si>
    <t>1060-1538</t>
  </si>
  <si>
    <t>1520-6505</t>
  </si>
  <si>
    <t>Evolutionary Anthropology: Issues, News, and Reviews</t>
  </si>
  <si>
    <t>https://onlinelibrary.wiley.com/page/journal/15206505/homepage/FundedAccess.html</t>
  </si>
  <si>
    <t>EVA</t>
  </si>
  <si>
    <t>EVA2</t>
  </si>
  <si>
    <t>1752-4571</t>
  </si>
  <si>
    <t>Evolutionary Applications</t>
  </si>
  <si>
    <t>https://onlinelibrary.wiley.com/page/journal/17524571/homepage/open_access_license_and_copyright.htm</t>
  </si>
  <si>
    <t>$4,320</t>
  </si>
  <si>
    <t>https://onlinelibrary.wiley.com/page/journal/17524571/homepage/article_publication_charges.htm</t>
  </si>
  <si>
    <t>EXD</t>
  </si>
  <si>
    <t>0906-6705</t>
  </si>
  <si>
    <t>1600-0625</t>
  </si>
  <si>
    <t>Experimental Dermatology</t>
  </si>
  <si>
    <t>https://onlinelibrary.wiley.com/page/journal/16000625/homepage/FundedAccess.html</t>
  </si>
  <si>
    <t>EPH</t>
  </si>
  <si>
    <t>0958-0670</t>
  </si>
  <si>
    <t>1469-445X</t>
  </si>
  <si>
    <t>1469445X</t>
  </si>
  <si>
    <t>Experimental Physiology</t>
  </si>
  <si>
    <t>https://physoc.onlinelibrary.wiley.com/hub/journal/1469445x/about/open-access</t>
  </si>
  <si>
    <t>$2,940</t>
  </si>
  <si>
    <t>https://physoc.onlinelibrary.wiley.com/hub/journal-policies</t>
  </si>
  <si>
    <t>EXSY</t>
  </si>
  <si>
    <t>0266-4720</t>
  </si>
  <si>
    <t>1468-0394</t>
  </si>
  <si>
    <t>Expert Systems</t>
  </si>
  <si>
    <t>https://onlinelibrary.wiley.com/page/journal/14680394/homepage/FundedAccess.html</t>
  </si>
  <si>
    <t>EXP2</t>
  </si>
  <si>
    <t>2766-2098</t>
  </si>
  <si>
    <t>Exploration</t>
  </si>
  <si>
    <t>EER3</t>
  </si>
  <si>
    <t>2835-1088</t>
  </si>
  <si>
    <t>Eye &amp; ENT Research</t>
  </si>
  <si>
    <t>https://onlinelibrary.wiley.com/page/journal/28351088/homepage/open-access</t>
  </si>
  <si>
    <t>FCSR</t>
  </si>
  <si>
    <t>1077-727x</t>
  </si>
  <si>
    <t>1552-3934</t>
  </si>
  <si>
    <t>Family &amp; Consumer Sciences Research Journal</t>
  </si>
  <si>
    <t>https://onlinelibrary.wiley.com/page/journal/15523934/homepage/FundedAccess.html</t>
  </si>
  <si>
    <t>FCRE</t>
  </si>
  <si>
    <t>1531-2445</t>
  </si>
  <si>
    <t>1744-1617</t>
  </si>
  <si>
    <t>Family Court Review</t>
  </si>
  <si>
    <t>https://onlinelibrary.wiley.com/page/journal/17441617/homepage/FundedAccess.html</t>
  </si>
  <si>
    <t>FAMP</t>
  </si>
  <si>
    <t>0014-7370</t>
  </si>
  <si>
    <t>1545-5300</t>
  </si>
  <si>
    <t>Family Process</t>
  </si>
  <si>
    <t>https://onlinelibrary.wiley.com/page/journal/15455300/homepage/FundedAccess.html</t>
  </si>
  <si>
    <t>FARE</t>
  </si>
  <si>
    <t>0197-6664</t>
  </si>
  <si>
    <t>1741-3729</t>
  </si>
  <si>
    <t>Family Relations</t>
  </si>
  <si>
    <t>https://onlinelibrary.wiley.com/page/journal/17413729/homepage/FundedAccess.html</t>
  </si>
  <si>
    <t>FBA2</t>
  </si>
  <si>
    <t>2573-9832</t>
  </si>
  <si>
    <t>FASEB BioAdvances</t>
  </si>
  <si>
    <t>https://onlinelibrary.wiley.com/page/journal/25739832/homepage/fundedaccess.html</t>
  </si>
  <si>
    <t>CC BY for mandated authors&lt;br /&gt;CC BY-NC for non-mandated authors</t>
  </si>
  <si>
    <t>https://faseb.onlinelibrary.wiley.com/hub/journal/25739832/homepage/fundedaccess.html</t>
  </si>
  <si>
    <t>FFE</t>
  </si>
  <si>
    <t>8756-758X</t>
  </si>
  <si>
    <t>1460-2695</t>
  </si>
  <si>
    <t>Fatigue &amp; Fracture of Engineering Materials &amp; Structures</t>
  </si>
  <si>
    <t>https://onlinelibrary.wiley.com/page/journal/14602695/homepage/FundedAccess.html</t>
  </si>
  <si>
    <t>FEBS</t>
  </si>
  <si>
    <t>1742-464X</t>
  </si>
  <si>
    <t>1742-4658</t>
  </si>
  <si>
    <t>FEBS Journal</t>
  </si>
  <si>
    <t>https://onlinelibrary.wiley.com/page/journal/17424658/homepage/FundedAccess.html</t>
  </si>
  <si>
    <t>FEB2</t>
  </si>
  <si>
    <t>0014-5793</t>
  </si>
  <si>
    <t>1873-3468</t>
  </si>
  <si>
    <t>FEBS Letters</t>
  </si>
  <si>
    <t>https://onlinelibrary.wiley.com/page/journal/18733468/homepage/FundedAccess.html</t>
  </si>
  <si>
    <t>FEB4</t>
  </si>
  <si>
    <t>2211-5463</t>
  </si>
  <si>
    <t>FEBS Open Bio</t>
  </si>
  <si>
    <t>https://febs.onlinelibrary.wiley.com/hub/journal/22115463/about/open-and-access</t>
  </si>
  <si>
    <t>$2,210</t>
  </si>
  <si>
    <t>FEDR</t>
  </si>
  <si>
    <t>0014-8962</t>
  </si>
  <si>
    <t>1522-239X</t>
  </si>
  <si>
    <t>1522239Xb</t>
  </si>
  <si>
    <t>Feddes Repertorium</t>
  </si>
  <si>
    <t>https://onlinelibrary.wiley.com/page/journal/1522239Xb/homepage/FundedAccess.html</t>
  </si>
  <si>
    <t>https://onlinelibrary.wiley.com/page/journal/1522239xb/homepage/forauthors.html</t>
  </si>
  <si>
    <t>FGC</t>
  </si>
  <si>
    <t>1949-3177</t>
  </si>
  <si>
    <t>1949-3185</t>
  </si>
  <si>
    <t>Federal Grants &amp; Contracts</t>
  </si>
  <si>
    <t>FEA2</t>
  </si>
  <si>
    <t>2643-7961</t>
  </si>
  <si>
    <t>Feminist Anthropology</t>
  </si>
  <si>
    <t>https://anthrosource.onlinelibrary.wiley.com/hub/author-rights-and-sharing</t>
  </si>
  <si>
    <t>FAAM</t>
  </si>
  <si>
    <t>0267-4424</t>
  </si>
  <si>
    <t>1468-0408</t>
  </si>
  <si>
    <t>Financial Accountability &amp; Management</t>
  </si>
  <si>
    <t>https://onlinelibrary.wiley.com/page/journal/14680408/homepage/FundedAccess.html</t>
  </si>
  <si>
    <t>FIMA</t>
  </si>
  <si>
    <t>0046-3892</t>
  </si>
  <si>
    <t>1755-053X</t>
  </si>
  <si>
    <t>1755053X</t>
  </si>
  <si>
    <t>Financial Management</t>
  </si>
  <si>
    <t>https://onlinelibrary.wiley.com/page/journal/1755053X/homepage/FundedAccess.html</t>
  </si>
  <si>
    <t>FMII</t>
  </si>
  <si>
    <t>0963-8008</t>
  </si>
  <si>
    <t>1468-0416</t>
  </si>
  <si>
    <t>Financial Markets, Institutions &amp; Instruments</t>
  </si>
  <si>
    <t>https://onlinelibrary.wiley.com/page/journal/14680416/homepage/FundedAccess.html</t>
  </si>
  <si>
    <t>CFP2</t>
  </si>
  <si>
    <t>2573-8615</t>
  </si>
  <si>
    <t xml:space="preserve">Financial Planning Review </t>
  </si>
  <si>
    <t>Diamond Open Access</t>
  </si>
  <si>
    <t>https://onlinelibrary.wiley.com/page/journal/25738615/homepage/FundedAccess.html</t>
  </si>
  <si>
    <t>CC BY for all</t>
  </si>
  <si>
    <t>$0</t>
  </si>
  <si>
    <t>24 months</t>
  </si>
  <si>
    <t>FIRE</t>
  </si>
  <si>
    <t>0732-8516</t>
  </si>
  <si>
    <t>1540-6288</t>
  </si>
  <si>
    <t>Financial Review - The</t>
  </si>
  <si>
    <t>https://onlinelibrary.wiley.com/page/journal/15406288/homepage/FundedAccess.html</t>
  </si>
  <si>
    <t>FAM</t>
  </si>
  <si>
    <t>0308-0501</t>
  </si>
  <si>
    <t>1099-1018</t>
  </si>
  <si>
    <t>Fire and Materials</t>
  </si>
  <si>
    <t>https://onlinelibrary.wiley.com/page/journal/10991018/homepage/FundedAccess.html</t>
  </si>
  <si>
    <t>FISC</t>
  </si>
  <si>
    <t>0143-5671</t>
  </si>
  <si>
    <t>1475-5890</t>
  </si>
  <si>
    <t>Fiscal Studies</t>
  </si>
  <si>
    <t>https://onlinelibrary.wiley.com/page/journal/14755890/homepage/FundedAccess.html</t>
  </si>
  <si>
    <t>FAF</t>
  </si>
  <si>
    <t>1467-2960</t>
  </si>
  <si>
    <t>1467-2979</t>
  </si>
  <si>
    <t>Fish and Fisheries</t>
  </si>
  <si>
    <t>https://onlinelibrary.wiley.com/page/journal/14672979/homepage/FundedAccess.html</t>
  </si>
  <si>
    <t>FME</t>
  </si>
  <si>
    <t>0969-997X</t>
  </si>
  <si>
    <t>1365-2400</t>
  </si>
  <si>
    <t>Fisheries Management and Ecology</t>
  </si>
  <si>
    <t>https://onlinelibrary.wiley.com/page/journal/13652400/homepage/FundedAccess.html</t>
  </si>
  <si>
    <t>FOG</t>
  </si>
  <si>
    <t>1054-6006</t>
  </si>
  <si>
    <t>1365-2419</t>
  </si>
  <si>
    <t>Fisheries Oceanography</t>
  </si>
  <si>
    <t>https://onlinelibrary.wiley.com/page/journal/13652419/homepage/FundedAccess.html</t>
  </si>
  <si>
    <t>FFJ</t>
  </si>
  <si>
    <t>0882-5734</t>
  </si>
  <si>
    <t>1099-1026</t>
  </si>
  <si>
    <t>Flavour and Fragrance Journal</t>
  </si>
  <si>
    <t>https://onlinelibrary.wiley.com/page/journal/10991026/homepage/FundedAccess.html</t>
  </si>
  <si>
    <t>FLM2</t>
  </si>
  <si>
    <t>2836-9106</t>
  </si>
  <si>
    <t>FlexMat</t>
  </si>
  <si>
    <t>https://onlinelibrary.wiley.com/page/journal/28369106/homepage/open-access</t>
  </si>
  <si>
    <t>FLE2</t>
  </si>
  <si>
    <t>2771-1714</t>
  </si>
  <si>
    <t>FlexTech</t>
  </si>
  <si>
    <t>https://onlinelibrary.wiley.com/page/journal/27711714/homepage/open-access</t>
  </si>
  <si>
    <t>Currently waived</t>
  </si>
  <si>
    <t>https://onlinelibrary.wiley.com/page/journal/27711714/homepage/author-guidelines</t>
  </si>
  <si>
    <t>FES3</t>
  </si>
  <si>
    <t>2048-3694</t>
  </si>
  <si>
    <t>Food and Energy Security</t>
  </si>
  <si>
    <t>https://onlinelibrary.wiley.com/page/journal/20483694/homepage/open_access_license_and_copyright.htm</t>
  </si>
  <si>
    <t>$4,190</t>
  </si>
  <si>
    <t>https://onlinelibrary.wiley.com/page/journal/20483694/homepage/article_publication_charges.htm</t>
  </si>
  <si>
    <t>https://onlinelibrary.wiley.com/page/journal/20483694/homepage/forauthors.html</t>
  </si>
  <si>
    <t>FBE2</t>
  </si>
  <si>
    <t>2770-2081</t>
  </si>
  <si>
    <t>Food Bioengineering</t>
  </si>
  <si>
    <t xml:space="preserve">https://onlinelibrary.wiley.com/page/journal/27702081/homepage/open-access </t>
  </si>
  <si>
    <t>FOB2</t>
  </si>
  <si>
    <t>Food Biomacromolecules</t>
  </si>
  <si>
    <t>https://staging.onlinelibrary.wiley.com/page/journal/29962757/homepage/open-access</t>
  </si>
  <si>
    <t>Expcts</t>
  </si>
  <si>
    <t>FFT2</t>
  </si>
  <si>
    <t>2643-8429</t>
  </si>
  <si>
    <t>Food Frontiers</t>
  </si>
  <si>
    <t>https://onlinelibrary.wiley.com/page/journal/26438429/homepage/author-guidelines#Author_Licensing</t>
  </si>
  <si>
    <t xml:space="preserve">https://onlinelibrary.wiley.com/page/journal/26438429/homepage/author-guidelines#Author_Licensing </t>
  </si>
  <si>
    <t>FSH3</t>
  </si>
  <si>
    <t>2835-1096</t>
  </si>
  <si>
    <t xml:space="preserve">Food Safety and Health </t>
  </si>
  <si>
    <t xml:space="preserve">https://onlinelibrary.wiley.com/page/journal/28351096/homepage/open-access </t>
  </si>
  <si>
    <t>FSN3</t>
  </si>
  <si>
    <t>2048-7177</t>
  </si>
  <si>
    <t>Food Science &amp; Nutrition</t>
  </si>
  <si>
    <t>https://onlinelibrary.wiley.com/page/journal/20487177/homepage/open_access_license_and_copyright.htm</t>
  </si>
  <si>
    <t>https://onlinelibrary.wiley.com/page/journal/20487177/homepage/custom_copy.htm</t>
  </si>
  <si>
    <t>FLAN</t>
  </si>
  <si>
    <t>0015-718X</t>
  </si>
  <si>
    <t>1944-9720</t>
  </si>
  <si>
    <t>Foreign Language Annals</t>
  </si>
  <si>
    <t>https://onlinelibrary.wiley.com/page/journal/19449720/homepage/FundedAccess.html</t>
  </si>
  <si>
    <t>https://onlinelibrary.wiley.com/page/journal/19449720/homepage/forauthors.html</t>
  </si>
  <si>
    <t>EFP</t>
  </si>
  <si>
    <t>1437-4781</t>
  </si>
  <si>
    <t>1439-0329</t>
  </si>
  <si>
    <t>Forest Pathology</t>
  </si>
  <si>
    <t>https://onlinelibrary.wiley.com/page/journal/14390329/homepage/FundedAccess.html</t>
  </si>
  <si>
    <t>PROP</t>
  </si>
  <si>
    <t>0015-8208</t>
  </si>
  <si>
    <t>1521-3978</t>
  </si>
  <si>
    <t>Fortschritte der Physik - Progress of Physics</t>
  </si>
  <si>
    <t>https://onlinelibrary.wiley.com/page/journal/15213978//2260_forauthors.html</t>
  </si>
  <si>
    <t>FOS</t>
  </si>
  <si>
    <t>0300-9491</t>
  </si>
  <si>
    <t>Fossils and Strata</t>
  </si>
  <si>
    <t>FWB</t>
  </si>
  <si>
    <t>0046-5070</t>
  </si>
  <si>
    <t>1365-2427</t>
  </si>
  <si>
    <t>Freshwater Biology</t>
  </si>
  <si>
    <t>https://onlinelibrary.wiley.com/page/journal/13652427/homepage/FundedAccess.html</t>
  </si>
  <si>
    <t>$4,940</t>
  </si>
  <si>
    <t>FEE</t>
  </si>
  <si>
    <t>1540-9295</t>
  </si>
  <si>
    <t>1540-9309</t>
  </si>
  <si>
    <t xml:space="preserve">Frontiers in Ecology and the Environment </t>
  </si>
  <si>
    <t>FUCE</t>
  </si>
  <si>
    <t>1615-6846</t>
  </si>
  <si>
    <t>1615-6854</t>
  </si>
  <si>
    <t>Fuel Cells</t>
  </si>
  <si>
    <t>https://onlinelibrary.wiley.com/page/journal/16156854/homepage/2293_onlineopen.html</t>
  </si>
  <si>
    <t>https://onlinelibrary.wiley.com/page/journal/16156854/homepage/onlineopen</t>
  </si>
  <si>
    <t>https://onlinelibrary.wiley.com/page/journal/16156854/homepage/2293_forauthors.html</t>
  </si>
  <si>
    <t>FEC</t>
  </si>
  <si>
    <t>0269-8463</t>
  </si>
  <si>
    <t>1365-2435</t>
  </si>
  <si>
    <t>Functional Ecology</t>
  </si>
  <si>
    <t>FCP</t>
  </si>
  <si>
    <t>0767-3981</t>
  </si>
  <si>
    <t>1472-8206</t>
  </si>
  <si>
    <t>Fundamental &amp; Clinical Pharmacology</t>
  </si>
  <si>
    <t>FHU2</t>
  </si>
  <si>
    <t>2770-2030</t>
  </si>
  <si>
    <t>Future Humanities</t>
  </si>
  <si>
    <t xml:space="preserve">https://onlinelibrary.wiley.com/page/journal/27702030/homepage/open-access </t>
  </si>
  <si>
    <t>FER3</t>
  </si>
  <si>
    <t>2835-9402</t>
  </si>
  <si>
    <t>Future in Educational Research</t>
  </si>
  <si>
    <t>https://onlinelibrary.wiley.com/page/journal/28359402/homepage/open-access?_gl=1*1rorlmc*_gcl_aw*R0NMLjE3MjI0NDg5ODQuQ2p3S0NBandvSXFoQmhBR0Vpd0FyWFQ3SzFZYlIxVERScHZfNllOQUFubWdwLTBJWkVNTnFiNC1KZTdTdUdGbEcyd0NkY2l3cExxaFVCb0NWOVFRQXZEX0J3RQ..*_gcl_au*NjQ4MDkzNzI1LjE3MjIzNTYyNDMuOTc0ODUwNTc5LjE3Mjk2MzAxNDAuMTcyOTYzMDYxNA..</t>
  </si>
  <si>
    <t>https://authorservices.wiley.com/author-resources/Journal-Authors/open-access/about-our-fully-gold-open-access-journals/open-access-policy.html</t>
  </si>
  <si>
    <t>https://authorservices.wiley.com/author-resources/Journal-Authors/open-access/preprints-policy.html</t>
  </si>
  <si>
    <t>https://authorservices.wiley.com/author-resources/Journal-Authors/submission-peer-review/index.html</t>
  </si>
  <si>
    <t>FPF2</t>
  </si>
  <si>
    <t>2837-6846</t>
  </si>
  <si>
    <t>Future Postharvest and Food</t>
  </si>
  <si>
    <t>https://onlinelibrary.wiley.com/page/journal/28376846/homepage/open-access</t>
  </si>
  <si>
    <t>FPS</t>
  </si>
  <si>
    <t>1468-9871</t>
  </si>
  <si>
    <t>1931-2261</t>
  </si>
  <si>
    <t>Future Prescriber</t>
  </si>
  <si>
    <t>FFO2</t>
  </si>
  <si>
    <t>2573-5152</t>
  </si>
  <si>
    <t xml:space="preserve">Futures &amp; Foresight Science </t>
  </si>
  <si>
    <t>https://onlinelibrary.wiley.com/page/journal/25735152/homepage/FundedAccess.html</t>
  </si>
  <si>
    <t>https://onlinelibrary.wiley.com/page/journal/25735152/homepage/forauthors.html#_6._AUTHOR_LICENSING</t>
  </si>
  <si>
    <t>GAMM</t>
  </si>
  <si>
    <t>0936-7195</t>
  </si>
  <si>
    <t>1522-2608</t>
  </si>
  <si>
    <t>GAMM-Mitteilungen</t>
  </si>
  <si>
    <t>https://onlinelibrary.wiley.com/page/journal/15222608/homepage/2250_authorguidelines.html</t>
  </si>
  <si>
    <t>GRP</t>
  </si>
  <si>
    <t>1687630x</t>
  </si>
  <si>
    <t>Gastroenterology Research and Practice</t>
  </si>
  <si>
    <t>https://onlinelibrary.wiley.com/page/journal/6480/homepage/open-access</t>
  </si>
  <si>
    <t>https://onlinelibrary.wiley.com/page/journal/6480/homepage/author-guidelines</t>
  </si>
  <si>
    <t>GHEP</t>
  </si>
  <si>
    <t>GastroHep</t>
  </si>
  <si>
    <t>https://onlinelibrary.wiley.com/page/journal/ghep/homepage/open-access</t>
  </si>
  <si>
    <t>https://onlinelibrary.wiley.com/page/journal/ghep/homepage/author-guidelines</t>
  </si>
  <si>
    <t>YGH2</t>
  </si>
  <si>
    <t>1478-1239</t>
  </si>
  <si>
    <t>Gastrohep (Electronic)</t>
  </si>
  <si>
    <t>GEND</t>
  </si>
  <si>
    <t>0953-5233</t>
  </si>
  <si>
    <t>1468-0424</t>
  </si>
  <si>
    <t>Gender &amp; History</t>
  </si>
  <si>
    <t>https://onlinelibrary.wiley.com/page/journal/14680424/homepage/FundedAccess.html</t>
  </si>
  <si>
    <t>GWAO</t>
  </si>
  <si>
    <t>0968-6673</t>
  </si>
  <si>
    <t>1468-0432</t>
  </si>
  <si>
    <t>Gender, Work &amp; Organization</t>
  </si>
  <si>
    <t>https://onlinelibrary.wiley.com/page/journal/14680432/homepage/FundedAccess.html</t>
  </si>
  <si>
    <t>GENA</t>
  </si>
  <si>
    <t>1537-1727</t>
  </si>
  <si>
    <t>1939-3466</t>
  </si>
  <si>
    <t>General Anthropology</t>
  </si>
  <si>
    <t>https://anthrosource.onlinelibrary.wiley.com/hub/journal/19393466/about/author-guidelines</t>
  </si>
  <si>
    <t>GTC</t>
  </si>
  <si>
    <t>1356-9597</t>
  </si>
  <si>
    <t>1365-2443</t>
  </si>
  <si>
    <t>Genes to Cells</t>
  </si>
  <si>
    <t>https://onlinelibrary.wiley.com/page/journal/13652443/homepage/FundedAccess.html</t>
  </si>
  <si>
    <t>GBB</t>
  </si>
  <si>
    <t>1601-1848</t>
  </si>
  <si>
    <t>1601-183X</t>
  </si>
  <si>
    <t>1601183X</t>
  </si>
  <si>
    <t>Genes, Brain and Behavior</t>
  </si>
  <si>
    <t>https://onlinelibrary.wiley.com/page/journal/1601183X/homepage/FundedAccess.html</t>
  </si>
  <si>
    <t>$3,540</t>
  </si>
  <si>
    <t>GCC</t>
  </si>
  <si>
    <t>1045-2257</t>
  </si>
  <si>
    <t>1098-2264</t>
  </si>
  <si>
    <t>Genes, Chromosomes &amp; Cancer</t>
  </si>
  <si>
    <t>https://onlinelibrary.wiley.com/page/journal/10982264/homepage/FundedAccess.html</t>
  </si>
  <si>
    <t>$4,810</t>
  </si>
  <si>
    <t>DVG</t>
  </si>
  <si>
    <t>1526-954X</t>
  </si>
  <si>
    <t>1526-968X</t>
  </si>
  <si>
    <t>1526968X</t>
  </si>
  <si>
    <t>Genesis</t>
  </si>
  <si>
    <t>https://onlinelibrary.wiley.com/page/journal/1526968X/homepage/FundedAccess.html</t>
  </si>
  <si>
    <t>GEPI</t>
  </si>
  <si>
    <t>0741-0395</t>
  </si>
  <si>
    <t>1098-2272</t>
  </si>
  <si>
    <t>Genetic Epidemiology</t>
  </si>
  <si>
    <t>https://onlinelibrary.wiley.com/page/journal/10982272/homepage/forauthors.html</t>
  </si>
  <si>
    <t>Genetics &amp; Genomics Next</t>
  </si>
  <si>
    <t>GR</t>
  </si>
  <si>
    <t xml:space="preserve">Genetics Research </t>
  </si>
  <si>
    <t>https://onlinelibrary.wiley.com/page/journal/gr/homepage/open-access</t>
  </si>
  <si>
    <t>https://onlinelibrary.wiley.com/page/journal/gr/homepage/author-guidelines</t>
  </si>
  <si>
    <t>GEO2</t>
  </si>
  <si>
    <t>2054-4049</t>
  </si>
  <si>
    <t>Geo: Geography and Environment</t>
  </si>
  <si>
    <t>https://onlinelibrary.wiley.com/page/journal/20544049/homepage/forauthors.html</t>
  </si>
  <si>
    <t>$2,620</t>
  </si>
  <si>
    <t>https://onlinelibrary.wiley.com/page/journal/20544049/homepage/custom_copy.htm</t>
  </si>
  <si>
    <t>GEA</t>
  </si>
  <si>
    <t>0883-6353</t>
  </si>
  <si>
    <t>1520-6548</t>
  </si>
  <si>
    <t>Geoarchaeology</t>
  </si>
  <si>
    <t>https://onlinelibrary.wiley.com/page/journal/15206548/homepage/FundedAccess.html</t>
  </si>
  <si>
    <t>GBI</t>
  </si>
  <si>
    <t>1472-4677</t>
  </si>
  <si>
    <t>1472-4669</t>
  </si>
  <si>
    <t>Geobiology</t>
  </si>
  <si>
    <t>https://onlinelibrary.wiley.com/page/journal/14724669/homepage/FundedAccess.html</t>
  </si>
  <si>
    <t>GGGE</t>
  </si>
  <si>
    <t>GGG3</t>
  </si>
  <si>
    <t>1525-2027</t>
  </si>
  <si>
    <t>Geochemistry, Geophysics, Geosystems</t>
  </si>
  <si>
    <t>https://www.agu.org/Publish-with-AGU/Publish/Author-Resources/Publication-fees</t>
  </si>
  <si>
    <t>GEOFLUIDS</t>
  </si>
  <si>
    <t>Geofluids</t>
  </si>
  <si>
    <t>https://onlinelibrary.wiley.com/page/journal/6816/homepage/open-access</t>
  </si>
  <si>
    <t>https://onlinelibrary.wiley.com/page/journal/6816/homepage/author-guidelines</t>
  </si>
  <si>
    <t>GEAN</t>
  </si>
  <si>
    <t>0016-7363</t>
  </si>
  <si>
    <t>1538-4632</t>
  </si>
  <si>
    <t>Geographical Analysis</t>
  </si>
  <si>
    <t>https://onlinelibrary.wiley.com/page/journal/15384632/homepage/FundedAccess.html</t>
  </si>
  <si>
    <t>GEOJ</t>
  </si>
  <si>
    <t>0016-7398</t>
  </si>
  <si>
    <t>1475-4959</t>
  </si>
  <si>
    <t>Geographical Journal - The</t>
  </si>
  <si>
    <t>https://onlinelibrary.wiley.com/page/journal/14754959/homepage/FundedAccess.html</t>
  </si>
  <si>
    <t>GEOR</t>
  </si>
  <si>
    <t>1745-5863</t>
  </si>
  <si>
    <t>1745-5871</t>
  </si>
  <si>
    <t>Geographical Research</t>
  </si>
  <si>
    <t>https://onlinelibrary.wiley.com/page/journal/17455871/homepage/FundedAccess.html</t>
  </si>
  <si>
    <t>GEC3</t>
  </si>
  <si>
    <t>1749-8198</t>
  </si>
  <si>
    <t>Geography Compass</t>
  </si>
  <si>
    <t>https://onlinelibrary.wiley.com/page/journal/17498198/homepage/FundedAccess.html</t>
  </si>
  <si>
    <t>GH2</t>
  </si>
  <si>
    <t>2471-1403</t>
  </si>
  <si>
    <t>GeoHealth</t>
  </si>
  <si>
    <t>GJ</t>
  </si>
  <si>
    <t>0072-1050</t>
  </si>
  <si>
    <t>1099-1034</t>
  </si>
  <si>
    <t>Geological Journal</t>
  </si>
  <si>
    <t>https://onlinelibrary.wiley.com/page/journal/10991034/homepage/FundedAccess.html</t>
  </si>
  <si>
    <t>GTO</t>
  </si>
  <si>
    <t>0266-6979</t>
  </si>
  <si>
    <t>1365-2451</t>
  </si>
  <si>
    <t>Geology Today</t>
  </si>
  <si>
    <t>https://onlinelibrary.wiley.com/page/journal/13652451/homepage/FundedAccess.html</t>
  </si>
  <si>
    <t>$1,100</t>
  </si>
  <si>
    <t>https://onlinelibrary.wiley.com/page/journal/13652451/homepage/forauthors.html</t>
  </si>
  <si>
    <t>GEOT</t>
  </si>
  <si>
    <t>1865-7362</t>
  </si>
  <si>
    <t>1865-7389</t>
  </si>
  <si>
    <t>Geomechanics and Tunnelling</t>
  </si>
  <si>
    <t>GPR</t>
  </si>
  <si>
    <t>0016-8025</t>
  </si>
  <si>
    <t>1365-2478</t>
  </si>
  <si>
    <t>Geophysical Prospecting</t>
  </si>
  <si>
    <t>https://onlinelibrary.wiley.com/page/journal/13652478/homepage/FundedAccess.html</t>
  </si>
  <si>
    <t>https://onlinelibrary.wiley.com/page/journal/13652478/homepage/forauthors.html</t>
  </si>
  <si>
    <t>GRL</t>
  </si>
  <si>
    <t>0094-8276</t>
  </si>
  <si>
    <t>1944-8007</t>
  </si>
  <si>
    <t>Geophysical Research Letters</t>
  </si>
  <si>
    <t xml:space="preserve">https://agupubs.onlinelibrary.wiley.com/hub/journal/19448007/about/open-access </t>
  </si>
  <si>
    <t>https://agupubs.onlinelibrary.wiley.com/hub/journal/19448007/about/open-access</t>
  </si>
  <si>
    <t>https://www.agu.org/Publish-with-AGU/Publish/Author-Resources/Policies/Permission-policy</t>
  </si>
  <si>
    <t xml:space="preserve">https://www.agu.org/Publish-with-AGU/Publish/#1 </t>
  </si>
  <si>
    <t>GDJ3</t>
  </si>
  <si>
    <t>2049-6060</t>
  </si>
  <si>
    <t>Geoscience Data Journal</t>
  </si>
  <si>
    <t>https://rmets.onlinelibrary.wiley.com/hub/journal/20496060/about/author-guidelines#WALS</t>
  </si>
  <si>
    <t>$2,290</t>
  </si>
  <si>
    <t>https://rmets.onlinelibrary.wiley.com/hub/journal/20496060/about/author-guidelines#publication_charges</t>
  </si>
  <si>
    <t>GGR</t>
  </si>
  <si>
    <t>1639-4488</t>
  </si>
  <si>
    <t>1751-908X</t>
  </si>
  <si>
    <t>1751908X</t>
  </si>
  <si>
    <t>Geostandards and Geoanalytical Research</t>
  </si>
  <si>
    <t>https://onlinelibrary.wiley.com/page/journal/1751908X/homepage/FundedAccess.html</t>
  </si>
  <si>
    <t>GETE</t>
  </si>
  <si>
    <t>0172-6145</t>
  </si>
  <si>
    <t>2190-6653</t>
  </si>
  <si>
    <t>Geotechnik</t>
  </si>
  <si>
    <t>GGI</t>
  </si>
  <si>
    <t>1444-1586</t>
  </si>
  <si>
    <t>1447-0594</t>
  </si>
  <si>
    <t>Geriatrics &amp; Gerontology International</t>
  </si>
  <si>
    <t>https://onlinelibrary.wiley.com/page/journal/14470594/homepage/FundedAccess.html</t>
  </si>
  <si>
    <t>GLAL</t>
  </si>
  <si>
    <t>0016-8777</t>
  </si>
  <si>
    <t>1468-0483</t>
  </si>
  <si>
    <t>German Life and Letters</t>
  </si>
  <si>
    <t>https://onlinelibrary.wiley.com/page/journal/14680483/homepage/FundedAccess.html</t>
  </si>
  <si>
    <t>GEQU</t>
  </si>
  <si>
    <t>0016-8831</t>
  </si>
  <si>
    <t>1756-1183</t>
  </si>
  <si>
    <t>German Quarterly - The</t>
  </si>
  <si>
    <t>https://onlinelibrary.wiley.com/page/journal/17561183/homepage/FundedAccess.html</t>
  </si>
  <si>
    <t>GER</t>
  </si>
  <si>
    <t>0734-0664</t>
  </si>
  <si>
    <t>1741-2358</t>
  </si>
  <si>
    <t>Gerodontology</t>
  </si>
  <si>
    <t>https://onlinelibrary.wiley.com/page/journal/17412358/homepage/FundedAccess.html</t>
  </si>
  <si>
    <t>GLIA</t>
  </si>
  <si>
    <t>0894-1491</t>
  </si>
  <si>
    <t>1098-1136</t>
  </si>
  <si>
    <t>Glia</t>
  </si>
  <si>
    <t>https://onlinelibrary.wiley.com/page/journal/10981136/homepage/FundedAccess.html</t>
  </si>
  <si>
    <t>GBC</t>
  </si>
  <si>
    <t>0886-6236</t>
  </si>
  <si>
    <t>1944-9224</t>
  </si>
  <si>
    <t>Global Biogeochemical Cycles</t>
  </si>
  <si>
    <t xml:space="preserve">Policy </t>
  </si>
  <si>
    <t>Author website</t>
  </si>
  <si>
    <t>Institutional repository after 6 month embargo</t>
  </si>
  <si>
    <t>JOE</t>
  </si>
  <si>
    <t>1932-2054</t>
  </si>
  <si>
    <t>1932-2062</t>
  </si>
  <si>
    <t>Global Business and Organizational Excellence</t>
  </si>
  <si>
    <t>https://onlinelibrary.wiley.com/page/journal/19322062/homepage/forauthors.html</t>
  </si>
  <si>
    <t>GCH2</t>
  </si>
  <si>
    <t>2056-6646</t>
  </si>
  <si>
    <t>Global Challenges</t>
  </si>
  <si>
    <t>https://onlinelibrary.wiley.com/page/journal/20566646/homepage/open_access_license_and_copyright.htm</t>
  </si>
  <si>
    <t>https://onlinelibrary.wiley.com/page/journal/20566646/homepage/article_publication_charges.htm</t>
  </si>
  <si>
    <t>https://onlinelibrary.wiley.com/page/journal/20566646/homepage/forauthors.html</t>
  </si>
  <si>
    <t>GCB</t>
  </si>
  <si>
    <t>1354-1013</t>
  </si>
  <si>
    <t>1365-2486</t>
  </si>
  <si>
    <t>Global Change Biology</t>
  </si>
  <si>
    <t>https://onlinelibrary.wiley.com/page/journal/13652486/homepage/FundedAccess.html</t>
  </si>
  <si>
    <t>https://onlinelibrary.wiley.com/page/journal/13652486/homepage/forauthors.html</t>
  </si>
  <si>
    <t>GCBB</t>
  </si>
  <si>
    <t>1757-1693</t>
  </si>
  <si>
    <t>1757-1707</t>
  </si>
  <si>
    <t>Global Change Biology Bioenergy</t>
  </si>
  <si>
    <t>https://onlinelibrary.wiley.com/page/journal/17571707/homepage/open_access_license_and_copyright.htm</t>
  </si>
  <si>
    <t>https://onlinelibrary.wiley.com/page/journal/17571707/homepage/article_publication_charge.htm</t>
  </si>
  <si>
    <t>https://onlinelibrary.wiley.com/page/journal/17571707/homepage/forauthors.html</t>
  </si>
  <si>
    <t>GEB</t>
  </si>
  <si>
    <t>1466-822X</t>
  </si>
  <si>
    <t>1466-8238</t>
  </si>
  <si>
    <t>Global Ecology and Biogeography</t>
  </si>
  <si>
    <t>https://onlinelibrary.wiley.com/page/journal/14668238/homepage/FundedAccess.html</t>
  </si>
  <si>
    <t>https://onlinelibrary.wiley.com/page/journal/14668238/homepage/ForAuthors.html</t>
  </si>
  <si>
    <t>GHEG</t>
  </si>
  <si>
    <t>Global Health, Epidemiology and Genomics</t>
  </si>
  <si>
    <t>https://onlinelibrary.wiley.com/page/journal/gheg/homepage/open-access</t>
  </si>
  <si>
    <t>https://onlinelibrary.wiley.com/page/journal/gheg/homepage/author-guidelines</t>
  </si>
  <si>
    <t>GLOB</t>
  </si>
  <si>
    <t>1470-2266</t>
  </si>
  <si>
    <t>1471-0374</t>
  </si>
  <si>
    <t>Global Networks</t>
  </si>
  <si>
    <t>https://onlinelibrary.wiley.com/page/journal/14710374/homepage/FundedAccess.html</t>
  </si>
  <si>
    <t>GPOL</t>
  </si>
  <si>
    <t>1758-5880</t>
  </si>
  <si>
    <t>1758-5899</t>
  </si>
  <si>
    <t>Global Policy</t>
  </si>
  <si>
    <t>https://onlinelibrary.wiley.com/page/journal/17585899/homepage/FundedAccess.html</t>
  </si>
  <si>
    <t>GSJ</t>
  </si>
  <si>
    <t>2042-5791</t>
  </si>
  <si>
    <t>2042-5805</t>
  </si>
  <si>
    <t>Global Strategy Journal</t>
  </si>
  <si>
    <t>https://onlinelibrary.wiley.com/page/journal/20425805/homepage/FundedAccess.html</t>
  </si>
  <si>
    <t>$3,480</t>
  </si>
  <si>
    <t>GOVE</t>
  </si>
  <si>
    <t>0952-1895</t>
  </si>
  <si>
    <t>1468-0491</t>
  </si>
  <si>
    <t>Governance</t>
  </si>
  <si>
    <t>https://onlinelibrary.wiley.com/page/journal/14680491/homepage/FundedAccess.html</t>
  </si>
  <si>
    <t>GFS</t>
  </si>
  <si>
    <t>0142-5242</t>
  </si>
  <si>
    <t>1365-2494</t>
  </si>
  <si>
    <t>Grass and Forage Science</t>
  </si>
  <si>
    <t>https://onlinelibrary.wiley.com/page/journal/13652494/homepage/FundedAccess.html</t>
  </si>
  <si>
    <t>GLR2</t>
  </si>
  <si>
    <t>2770-1743</t>
  </si>
  <si>
    <t>Grassland Research</t>
  </si>
  <si>
    <t xml:space="preserve">https://onlinelibrary.wiley.com/page/journal/27701743/homepage/open-access  </t>
  </si>
  <si>
    <t>GRS</t>
  </si>
  <si>
    <t>1744-6961</t>
  </si>
  <si>
    <t>1744-697X</t>
  </si>
  <si>
    <t>1744697X</t>
  </si>
  <si>
    <t>Grassland Science</t>
  </si>
  <si>
    <t>https://onlinelibrary.wiley.com/page/journal/1744697X/homepage/FundedAccess.html</t>
  </si>
  <si>
    <t>GHG</t>
  </si>
  <si>
    <t>GHG3</t>
  </si>
  <si>
    <t>2152-3878</t>
  </si>
  <si>
    <t>Greenhouse Gases: Science and Technology</t>
  </si>
  <si>
    <t>https://onlinelibrary.wiley.com/page/journal/21523878/homepage/FundedAccess.html</t>
  </si>
  <si>
    <t>https://onlinelibrary.wiley.com/page/journal/21523878/homepage/forauthors.html</t>
  </si>
  <si>
    <t>GWMR</t>
  </si>
  <si>
    <t>1069-3629</t>
  </si>
  <si>
    <t>1745-6592</t>
  </si>
  <si>
    <t>Ground Water Monitoring &amp; Remediation</t>
  </si>
  <si>
    <t>https://onlinelibrary.wiley.com/page/journal/17456592/homepage/FundedAccess.html</t>
  </si>
  <si>
    <t>GWAT</t>
  </si>
  <si>
    <t>0017-467X</t>
  </si>
  <si>
    <t>1745-6584</t>
  </si>
  <si>
    <t>Groundwater</t>
  </si>
  <si>
    <t>https://onlinelibrary.wiley.com/page/journal/17456584/homepage/FundedAccess.html</t>
  </si>
  <si>
    <t>GROW</t>
  </si>
  <si>
    <t>0017-4815</t>
  </si>
  <si>
    <t>1468-2257</t>
  </si>
  <si>
    <t>Growth and Change</t>
  </si>
  <si>
    <t>https://onlinelibrary.wiley.com/page/journal/14682257/homepage/FundedAccess.html</t>
  </si>
  <si>
    <t>HAE</t>
  </si>
  <si>
    <t>1351-8216</t>
  </si>
  <si>
    <t>1365-2516</t>
  </si>
  <si>
    <t>Haemophilia</t>
  </si>
  <si>
    <t>https://onlinelibrary.wiley.com/page/journal/13652516/homepage/FundedAccess.html</t>
  </si>
  <si>
    <t>https://onlinelibrary.wiley.com/page/journal/13652516/homepage/forauthors.html</t>
  </si>
  <si>
    <t>HAST</t>
  </si>
  <si>
    <t>0093-0334</t>
  </si>
  <si>
    <t>1552-146X</t>
  </si>
  <si>
    <t>1552146X</t>
  </si>
  <si>
    <t>Hastings Center Report - The</t>
  </si>
  <si>
    <t>https://onlinelibrary.wiley.com/page/journal/1552146X/homepage/FundedAccess.html</t>
  </si>
  <si>
    <t>HED</t>
  </si>
  <si>
    <t>1043-3074</t>
  </si>
  <si>
    <t>1097-0347</t>
  </si>
  <si>
    <t>Head &amp; Neck</t>
  </si>
  <si>
    <t>https://onlinelibrary.wiley.com/page/journal/10970347/homepage/FundedAccess.html</t>
  </si>
  <si>
    <t>HEAD</t>
  </si>
  <si>
    <t>0017-8748</t>
  </si>
  <si>
    <t>1526-4610</t>
  </si>
  <si>
    <t>Headache</t>
  </si>
  <si>
    <t>https://onlinelibrary.wiley.com/page/journal/15264610/homepage/FundedAccess.html</t>
  </si>
  <si>
    <t>HSC</t>
  </si>
  <si>
    <t>Health &amp; Social Care in the Community</t>
  </si>
  <si>
    <t>https://onlinelibrary.wiley.com/page/journal/hsc/homepage/open-access</t>
  </si>
  <si>
    <t>https://onlinelibrary.wiley.com/page/journal/hsc/homepage/author-guidelines</t>
  </si>
  <si>
    <t>HCS2</t>
  </si>
  <si>
    <t>2771-1757</t>
  </si>
  <si>
    <t>Health Care Science</t>
  </si>
  <si>
    <t xml:space="preserve">https://onlinelibrary.wiley.com/page/journal/27711757/homepage/open-access  </t>
  </si>
  <si>
    <t>https://onlinelibrary.wiley.com/page/journal/27711757/homepage/author-guidelines</t>
  </si>
  <si>
    <t>HEC</t>
  </si>
  <si>
    <t>1057-9230</t>
  </si>
  <si>
    <t>1099-1050</t>
  </si>
  <si>
    <t>Health Economics</t>
  </si>
  <si>
    <t>HEX</t>
  </si>
  <si>
    <t>1369-6513</t>
  </si>
  <si>
    <t>1369-7625</t>
  </si>
  <si>
    <t>Health Expectations</t>
  </si>
  <si>
    <t>https://onlinelibrary.wiley.com/page/journal/13697625/homepage/open_access_license_and_copyright.htm</t>
  </si>
  <si>
    <t>https://onlinelibrary.wiley.com/page/journal/13697625/homepage/article_publication_charges.htm</t>
  </si>
  <si>
    <t>HIR</t>
  </si>
  <si>
    <t>1471-1834</t>
  </si>
  <si>
    <t>1471-1842</t>
  </si>
  <si>
    <t>Health Information and Libraries Journal</t>
  </si>
  <si>
    <t>https://onlinelibrary.wiley.com/page/journal/14711842/homepage/FundedAccess.html</t>
  </si>
  <si>
    <t>HPJA</t>
  </si>
  <si>
    <t>1036-1073</t>
  </si>
  <si>
    <t>2201-1617</t>
  </si>
  <si>
    <t xml:space="preserve">Health Promotion Journal of Australia </t>
  </si>
  <si>
    <t>https://onlinelibrary.wiley.com/page/journal/22011617/homepage/FundedAccess.html</t>
  </si>
  <si>
    <t>HSR2</t>
  </si>
  <si>
    <t>2398-8835</t>
  </si>
  <si>
    <t xml:space="preserve">Health Science Reports </t>
  </si>
  <si>
    <t>https://onlinelibrary.wiley.com/page/journal/23988835/homepage/open_access_license_and_copyright.htm</t>
  </si>
  <si>
    <t>https://onlinelibrary.wiley.com/page/journal/23988835/homepage/article_publication_charges.htm</t>
  </si>
  <si>
    <t>http://onlinelibrary.wiley.com/page/journal/23988835/homepage/open_access_license_and_copyright.htm</t>
  </si>
  <si>
    <t>HESR</t>
  </si>
  <si>
    <t>0017-9124</t>
  </si>
  <si>
    <t>1475-6773</t>
  </si>
  <si>
    <t>Health Services Research</t>
  </si>
  <si>
    <t>https://onlinelibrary.wiley.com/page/journal/14756773/homepage/FundedAccess.html</t>
  </si>
  <si>
    <t>https://www.hsr.org/system/files?file=media/file/2019/12/HSR-Instructions-for-Authors-2019-Update.pdf</t>
  </si>
  <si>
    <t>HTL2</t>
  </si>
  <si>
    <t>2053-3713</t>
  </si>
  <si>
    <t>Healthcare Technology Letters</t>
  </si>
  <si>
    <t xml:space="preserve">https://ietresearch.onlinelibrary.wiley.com/hub/journal/20533713/homepage/open-access </t>
  </si>
  <si>
    <t xml:space="preserve">https://ietresearch.onlinelibrary.wiley.com/hub/journal/20533713/homepage/author-guidelines </t>
  </si>
  <si>
    <t>HTJ</t>
  </si>
  <si>
    <t>1099-2871</t>
  </si>
  <si>
    <t>1523-1496</t>
  </si>
  <si>
    <t>Heat Transfer</t>
  </si>
  <si>
    <t>https://onlinelibrary.wiley.com/page/journal/15231496/homepage/FundedAccess.html</t>
  </si>
  <si>
    <t>HEL</t>
  </si>
  <si>
    <t>1083-4389</t>
  </si>
  <si>
    <t>1523-5378</t>
  </si>
  <si>
    <t>Helicobacter</t>
  </si>
  <si>
    <t>https://onlinelibrary.wiley.com/page/journal/15235378/homepage/FundedAccess.html</t>
  </si>
  <si>
    <t>HLCA</t>
  </si>
  <si>
    <t>0018-019X</t>
  </si>
  <si>
    <t>1522-2675</t>
  </si>
  <si>
    <t>Helvetica Chimica Acta</t>
  </si>
  <si>
    <t>https://onlinelibrary.wiley.com/page/journal/15222675/homepage/FundedAccess.html</t>
  </si>
  <si>
    <t>https://onlinelibrary.wiley.com/page/journal/15222675/homepage/forauthors.html</t>
  </si>
  <si>
    <t>HEM3</t>
  </si>
  <si>
    <t>2572-9241</t>
  </si>
  <si>
    <t>Hemasphere</t>
  </si>
  <si>
    <t>https://onlinelibrary.wiley.com/page/journal/25729241/homepage/open-access</t>
  </si>
  <si>
    <t>HON</t>
  </si>
  <si>
    <t>0278-0232</t>
  </si>
  <si>
    <t>1099-1069</t>
  </si>
  <si>
    <t>Hematological Oncology</t>
  </si>
  <si>
    <t>HDI</t>
  </si>
  <si>
    <t>1492-7535</t>
  </si>
  <si>
    <t>1542-4758</t>
  </si>
  <si>
    <t>Hemodialysis International</t>
  </si>
  <si>
    <t>https://onlinelibrary.wiley.com/page/journal/15424758/homepage/FundedAccess.html</t>
  </si>
  <si>
    <t>HEP</t>
  </si>
  <si>
    <t>0270-9139</t>
  </si>
  <si>
    <t>1527-3350</t>
  </si>
  <si>
    <t>Hepatology</t>
  </si>
  <si>
    <t>https://onlinelibrary.wiley.com/page/journal/15273350/homepage/FundedAccess.html</t>
  </si>
  <si>
    <t>HEP4</t>
  </si>
  <si>
    <t>2471-254X</t>
  </si>
  <si>
    <t>2471254X</t>
  </si>
  <si>
    <t>Hepatology Communications</t>
  </si>
  <si>
    <t>https://aasldpubs.onlinelibrary.wiley.com/hub/journal/2471254X/journal-menu/author-tools</t>
  </si>
  <si>
    <t>https://aasldpubs.onlinelibrary.wiley.com/hub/journal/2471254X/resources/article-publication-charge</t>
  </si>
  <si>
    <t>HEPR</t>
  </si>
  <si>
    <t>1386-6346</t>
  </si>
  <si>
    <t>1872-034X</t>
  </si>
  <si>
    <t>1872034X</t>
  </si>
  <si>
    <t>Hepatology Research</t>
  </si>
  <si>
    <t>https://onlinelibrary.wiley.com/page/journal/1872034X/homepage/FundedAccess.html</t>
  </si>
  <si>
    <t>HTRC</t>
  </si>
  <si>
    <t>Heteroatom Chemistry</t>
  </si>
  <si>
    <t>https://onlinelibrary.wiley.com/page/journal/1824/homepage/open-access</t>
  </si>
  <si>
    <t>https://onlinelibrary.wiley.com/page/journal/1824/homepage/author-guidelines</t>
  </si>
  <si>
    <t>HEYJ</t>
  </si>
  <si>
    <t>0018-1196</t>
  </si>
  <si>
    <t>1468-2265</t>
  </si>
  <si>
    <t>Heythrop Journal - The</t>
  </si>
  <si>
    <t>https://onlinelibrary.wiley.com/page/journal/14682265/homepage/FundedAccess.html</t>
  </si>
  <si>
    <t>HVE2</t>
  </si>
  <si>
    <t>2397-7264</t>
  </si>
  <si>
    <t>High Voltage</t>
  </si>
  <si>
    <t xml:space="preserve">https://ietresearch.onlinelibrary.wiley.com/hub/journal/23977264/homepage/open-access </t>
  </si>
  <si>
    <t xml:space="preserve">https://ietresearch.onlinelibrary.wiley.com/hub/journal/23977264/homepage/author-guidelines </t>
  </si>
  <si>
    <t>HEA</t>
  </si>
  <si>
    <t>0748-4364</t>
  </si>
  <si>
    <t>2150-1092</t>
  </si>
  <si>
    <t>Higher Education Abstracts</t>
  </si>
  <si>
    <t>HEFB</t>
  </si>
  <si>
    <t>1944-4478</t>
  </si>
  <si>
    <t>1944-4486</t>
  </si>
  <si>
    <t>Higher Education FERPA Bulletin</t>
  </si>
  <si>
    <t>HEQU</t>
  </si>
  <si>
    <t>0951-5224</t>
  </si>
  <si>
    <t>1468-2273</t>
  </si>
  <si>
    <t>Higher Education Quarterly</t>
  </si>
  <si>
    <t>https://onlinelibrary.wiley.com/page/journal/14682273/homepage/FundedAccess.html</t>
  </si>
  <si>
    <t>HIPO</t>
  </si>
  <si>
    <t>1050-9631</t>
  </si>
  <si>
    <t>1098-1063</t>
  </si>
  <si>
    <t>Hippocampus</t>
  </si>
  <si>
    <t>https://onlinelibrary.wiley.com/page/journal/10981063/homepage/FundedAccess.html</t>
  </si>
  <si>
    <t>HIS</t>
  </si>
  <si>
    <t>0309-0167</t>
  </si>
  <si>
    <t>1365-2559</t>
  </si>
  <si>
    <t>Histopathology</t>
  </si>
  <si>
    <t>https://onlinelibrary.wiley.com/page/journal/13652559/homepage/FundedAccess.html</t>
  </si>
  <si>
    <t>HIST</t>
  </si>
  <si>
    <t>0018-2648</t>
  </si>
  <si>
    <t>1468-229X</t>
  </si>
  <si>
    <t>1468229X</t>
  </si>
  <si>
    <t>History</t>
  </si>
  <si>
    <t>https://onlinelibrary.wiley.com/page/journal/1468229X/homepage/FundedAccess.html</t>
  </si>
  <si>
    <t>HITH</t>
  </si>
  <si>
    <t>0018-2656</t>
  </si>
  <si>
    <t>1468-2303</t>
  </si>
  <si>
    <t>History and Theory</t>
  </si>
  <si>
    <t>https://onlinelibrary.wiley.com/page/journal/14682303/homepage/FundedAccess.html</t>
  </si>
  <si>
    <t>https://onlinelibrary.wiley.com/page/journal/14682303/homepage/forauthors.html</t>
  </si>
  <si>
    <t>HIC3</t>
  </si>
  <si>
    <t>1478-0542</t>
  </si>
  <si>
    <t>History Compass</t>
  </si>
  <si>
    <t>https://onlinelibrary.wiley.com/page/journal/14780542/homepage/FundedAccess.html</t>
  </si>
  <si>
    <t>HIV</t>
  </si>
  <si>
    <t>1464-2662</t>
  </si>
  <si>
    <t>1468-1293</t>
  </si>
  <si>
    <t>HIV Medicine</t>
  </si>
  <si>
    <t>https://onlinelibrary.wiley.com/page/journal/14681293/homepage/FundedAccess.html</t>
  </si>
  <si>
    <t>TAN</t>
  </si>
  <si>
    <t>2059-2302</t>
  </si>
  <si>
    <t>2509-2310</t>
  </si>
  <si>
    <t>HLA: Immune Response Genetics</t>
  </si>
  <si>
    <t>https://onlinelibrary.wiley.com/page/journal/13990039/homepage/FundedAccess.html</t>
  </si>
  <si>
    <t>HKJ2</t>
  </si>
  <si>
    <t>2309-5407</t>
  </si>
  <si>
    <t>Hong Kong Journal of Emergency Medicine</t>
  </si>
  <si>
    <t>https://onlinelibrary.wiley.com/page/journal/23095407/homepage/open-access</t>
  </si>
  <si>
    <t>HOJO</t>
  </si>
  <si>
    <t>2059-1098</t>
  </si>
  <si>
    <t>2059-1101</t>
  </si>
  <si>
    <t>Howard Journal of Crime and Justice - The</t>
  </si>
  <si>
    <t>https://onlinelibrary.wiley.com/page/journal/14682311/homepage/FundedAccess.html</t>
  </si>
  <si>
    <t>https://onlinelibrary.wiley.com/page/journal/20591101/homepage/forauthors.html</t>
  </si>
  <si>
    <t>HBET</t>
  </si>
  <si>
    <t>Human Behavior and Emerging Technologies</t>
  </si>
  <si>
    <t>https://onlinelibrary.wiley.com/page/journal/hbet/homepage/open-access</t>
  </si>
  <si>
    <t>https://onlinelibrary.wiley.com/page/journal/hbet/homepage/author-guidelines</t>
  </si>
  <si>
    <t>HBE2</t>
  </si>
  <si>
    <t>2578-1863</t>
  </si>
  <si>
    <t xml:space="preserve">Human Behavior and Emerging Technologies </t>
  </si>
  <si>
    <t>HBM</t>
  </si>
  <si>
    <t>1065-9471</t>
  </si>
  <si>
    <t>1097-0193</t>
  </si>
  <si>
    <t>Human Brain Mapping</t>
  </si>
  <si>
    <t>https://onlinelibrary.wiley.com/page/journal/10970193/homepage/FundedAccess.html</t>
  </si>
  <si>
    <t>HCRE</t>
  </si>
  <si>
    <t>0360-3989</t>
  </si>
  <si>
    <t>1468-2958</t>
  </si>
  <si>
    <t>Human Communication Research</t>
  </si>
  <si>
    <t>HFM</t>
  </si>
  <si>
    <t>1090-8471</t>
  </si>
  <si>
    <t>1520-6564</t>
  </si>
  <si>
    <t>Human Factors and Ergonomics in Manufacturing &amp; Service Industries</t>
  </si>
  <si>
    <t>https://onlinelibrary.wiley.com/page/journal/15206564/homepage/FundedAccess.html</t>
  </si>
  <si>
    <t>HUMU</t>
  </si>
  <si>
    <t>Human Mutation</t>
  </si>
  <si>
    <t>https://onlinelibrary.wiley.com/page/journal/humu/homepage/open-access</t>
  </si>
  <si>
    <t>https://onlinelibrary.wiley.com/page/journal/humu/homepage/author-guidelines</t>
  </si>
  <si>
    <t>HUP</t>
  </si>
  <si>
    <t>0885-6222</t>
  </si>
  <si>
    <t>1099-1077</t>
  </si>
  <si>
    <t>Human Psychopharmacology: Clinical and Experimental</t>
  </si>
  <si>
    <t>HRDQ</t>
  </si>
  <si>
    <t>1044-8004</t>
  </si>
  <si>
    <t>1532-1096</t>
  </si>
  <si>
    <t>Human Resource Development Quarterly</t>
  </si>
  <si>
    <t>https://onlinelibrary.wiley.com/page/journal/15321096/homepage/forauthors.html</t>
  </si>
  <si>
    <t>HRM</t>
  </si>
  <si>
    <t>0090-4848</t>
  </si>
  <si>
    <t>1099-050X</t>
  </si>
  <si>
    <t>1099050X</t>
  </si>
  <si>
    <t>Human Resource Management</t>
  </si>
  <si>
    <t>https://onlinelibrary.wiley.com/page/journal/1099050x/homepage/forauthors.html</t>
  </si>
  <si>
    <t>HRMJ</t>
  </si>
  <si>
    <t>0954-5395</t>
  </si>
  <si>
    <t>1748-8583</t>
  </si>
  <si>
    <t>Human Resource Management Journal</t>
  </si>
  <si>
    <t>https://onlinelibrary.wiley.com/page/journal/17488583/homepage/FundedAccess.html</t>
  </si>
  <si>
    <t>HYP</t>
  </si>
  <si>
    <t>0885-6087</t>
  </si>
  <si>
    <t>1099-1085</t>
  </si>
  <si>
    <t>Hydrological Processes</t>
  </si>
  <si>
    <t>https://onlinelibrary.wiley.com/page/journal/10991085/homepage/FundedAccess.html</t>
  </si>
  <si>
    <t>APNL</t>
  </si>
  <si>
    <t>1111-1111</t>
  </si>
  <si>
    <t>Iaap Newsletter</t>
  </si>
  <si>
    <t>IBI</t>
  </si>
  <si>
    <t>0019-1019</t>
  </si>
  <si>
    <t>1474-919X</t>
  </si>
  <si>
    <t>1474919X</t>
  </si>
  <si>
    <t>Ibis</t>
  </si>
  <si>
    <t>https://onlinelibrary.wiley.com/page/journal/1474919X/homepage/FundedAccess.html</t>
  </si>
  <si>
    <t>IBRA</t>
  </si>
  <si>
    <t>2769-2795</t>
  </si>
  <si>
    <t>Ibrain</t>
  </si>
  <si>
    <t>https://onlinelibrary.wiley.com/page/journal/27692795/homepage/author-guidelines#openaccess</t>
  </si>
  <si>
    <t>IDPP</t>
  </si>
  <si>
    <t>1759-8907</t>
  </si>
  <si>
    <t>2040-0225</t>
  </si>
  <si>
    <t>IDS Practice Papers</t>
  </si>
  <si>
    <t>IDRR</t>
  </si>
  <si>
    <t>0141-1314</t>
  </si>
  <si>
    <t>2040-0217</t>
  </si>
  <si>
    <t>IDS Research Reports</t>
  </si>
  <si>
    <t>IDWP</t>
  </si>
  <si>
    <t>1353-6141</t>
  </si>
  <si>
    <t>2040-0209</t>
  </si>
  <si>
    <t>IDS Working Papers</t>
  </si>
  <si>
    <t>TEE</t>
  </si>
  <si>
    <t>1931-4973</t>
  </si>
  <si>
    <t>1931-4981</t>
  </si>
  <si>
    <t>IEEJ Transactions on Electrical and Electronic Engineering</t>
  </si>
  <si>
    <t>Not available</t>
  </si>
  <si>
    <t>IETBM</t>
  </si>
  <si>
    <t>IET Biometrics</t>
  </si>
  <si>
    <t>https://ietresearch.onlinelibrary.wiley.com/page/journal/ietbm/homepage/open-access</t>
  </si>
  <si>
    <t>https://ietresearch.onlinelibrary.wiley.com/page/journal/ietbm/homepage/author-guidelines</t>
  </si>
  <si>
    <t>BLC2</t>
  </si>
  <si>
    <t>2634-1573</t>
  </si>
  <si>
    <t>IET Blockchain</t>
  </si>
  <si>
    <t xml:space="preserve">https://ietresearch.onlinelibrary.wiley.com/hub/journal/26341573/homepage/open-access </t>
  </si>
  <si>
    <t>https://ietresearch.onlinelibrary.wiley.com/hub/journal/26341573/homepage/open-access</t>
  </si>
  <si>
    <t xml:space="preserve">https://ietresearch.onlinelibrary.wiley.com/hub/journal/26341573/homepage/author-guidelines </t>
  </si>
  <si>
    <t xml:space="preserve">https://ietresearch.onlinelibrary.wiley.com/hub/journal/26341573/homepage/author-guidelines  </t>
  </si>
  <si>
    <t>IETCDS</t>
  </si>
  <si>
    <t>IET Circuits, Devices &amp; Systems</t>
  </si>
  <si>
    <t>https://ietresearch.onlinelibrary.wiley.com/page/journal/ietcds/homepage/open-access</t>
  </si>
  <si>
    <t>https://ietresearch.onlinelibrary.wiley.com/page/journal/ietcds/homepage/author-guidelines</t>
  </si>
  <si>
    <t>CIM2</t>
  </si>
  <si>
    <t>2516-8398</t>
  </si>
  <si>
    <t>IET Collaborative Intelligent Manufacturing</t>
  </si>
  <si>
    <t xml:space="preserve">https://ietresearch.onlinelibrary.wiley.com/hub/journal/25168398/homepage/open-access </t>
  </si>
  <si>
    <t>$2,520</t>
  </si>
  <si>
    <t xml:space="preserve">https://ietresearch.onlinelibrary.wiley.com/hub/journal/25168398/homepage/author-guidelines </t>
  </si>
  <si>
    <t>CMU2</t>
  </si>
  <si>
    <t>1751-8636</t>
  </si>
  <si>
    <t>IET Communications</t>
  </si>
  <si>
    <t xml:space="preserve">https://ietresearch.onlinelibrary.wiley.com/hub/journal/17518636/homepage/open-access </t>
  </si>
  <si>
    <t xml:space="preserve">https://ietresearch.onlinelibrary.wiley.com/hub/journal/17518636/homepage/author-guidelines </t>
  </si>
  <si>
    <t>CVI2</t>
  </si>
  <si>
    <t>1751-9640</t>
  </si>
  <si>
    <t>IET Computer Vision</t>
  </si>
  <si>
    <t xml:space="preserve">https://ietresearch.onlinelibrary.wiley.com/hub/journal/17519640/homepage/open-access </t>
  </si>
  <si>
    <t>$2,510</t>
  </si>
  <si>
    <t xml:space="preserve">https://ietresearch.onlinelibrary.wiley.com/hub/journal/17519640/homepage/author-guidelines </t>
  </si>
  <si>
    <t>IETCDT</t>
  </si>
  <si>
    <t>1751861x</t>
  </si>
  <si>
    <t>IET Computers &amp; Digital Techniques</t>
  </si>
  <si>
    <t>https://ietresearch.onlinelibrary.wiley.com/page/journal/ietcdt/homepage/open-access</t>
  </si>
  <si>
    <t>https://ietresearch.onlinelibrary.wiley.com/page/journal/ietcdt/homepage/author-guidelines</t>
  </si>
  <si>
    <t>CTH2</t>
  </si>
  <si>
    <t>1751-8652</t>
  </si>
  <si>
    <t>IET Control Theory &amp; Applications</t>
  </si>
  <si>
    <t xml:space="preserve">https://ietresearch.onlinelibrary.wiley.com/hub/journal/17518652/homepage/open-access </t>
  </si>
  <si>
    <t xml:space="preserve">https://ietresearch.onlinelibrary.wiley.com/hub/journal/17518652/homepage/author-guidelines </t>
  </si>
  <si>
    <t>CPS2</t>
  </si>
  <si>
    <t>2398-3396</t>
  </si>
  <si>
    <t>IET Cyber-Physical Systems: Theory &amp; Applications</t>
  </si>
  <si>
    <t>https://ietresearch.onlinelibrary.wiley.com/hub/journal/23983396/homepage/open-access</t>
  </si>
  <si>
    <t xml:space="preserve">https://ietresearch.onlinelibrary.wiley.com/hub/journal/23983396/homepage/open-access </t>
  </si>
  <si>
    <t xml:space="preserve">https://ietresearch.onlinelibrary.wiley.com/hub/journal/23983396/homepage/author-guidelines </t>
  </si>
  <si>
    <t>CSY2</t>
  </si>
  <si>
    <t>2631-6315</t>
  </si>
  <si>
    <t xml:space="preserve">IET Cyber-Systems and Robotics </t>
  </si>
  <si>
    <t xml:space="preserve">https://ietresearch.onlinelibrary.wiley.com/hub/journal/26316315/homepage/open-access </t>
  </si>
  <si>
    <t xml:space="preserve">https://ietresearch.onlinelibrary.wiley.com/hub/journal/26316315/homepage/author-guidelines </t>
  </si>
  <si>
    <t>ELP2</t>
  </si>
  <si>
    <t>1751-8679</t>
  </si>
  <si>
    <t>IET Electric Power Applications</t>
  </si>
  <si>
    <t xml:space="preserve">https://ietresearch.onlinelibrary.wiley.com/hub/journal/17518679/homepage/open-access </t>
  </si>
  <si>
    <t>$2,800</t>
  </si>
  <si>
    <t xml:space="preserve">https://ietresearch.onlinelibrary.wiley.com/hub/journal/17518679/homepage/author-guidelines </t>
  </si>
  <si>
    <t>IETEST</t>
  </si>
  <si>
    <t>IET Electrical Systems in Transportation</t>
  </si>
  <si>
    <t>https://ietresearch.onlinelibrary.wiley.com/page/journal/ietest/homepage/open-access</t>
  </si>
  <si>
    <t>https://ietresearch.onlinelibrary.wiley.com/page/journal/ietest/homepage/author-guidelines</t>
  </si>
  <si>
    <t>ESI2</t>
  </si>
  <si>
    <t>2516-8401</t>
  </si>
  <si>
    <t>IET Energy Systems Integration</t>
  </si>
  <si>
    <t xml:space="preserve">https://ietresearch.onlinelibrary.wiley.com/hub/journal/25168401/homepage/open-access </t>
  </si>
  <si>
    <t xml:space="preserve">https://ietresearch.onlinelibrary.wiley.com/hub/journal/25168401/homepage/author-guidelines </t>
  </si>
  <si>
    <t>GTD2</t>
  </si>
  <si>
    <t>1751-8695</t>
  </si>
  <si>
    <t>IET Generation, Transmission &amp; Distribution</t>
  </si>
  <si>
    <t xml:space="preserve">https://ietresearch.onlinelibrary.wiley.com/hub/journal/17518695/homepage/open-access </t>
  </si>
  <si>
    <t xml:space="preserve">https://ietresearch.onlinelibrary.wiley.com/hub/journal/17518695/homepage/author-guidelines </t>
  </si>
  <si>
    <t>IPR2</t>
  </si>
  <si>
    <t>1751-9667</t>
  </si>
  <si>
    <t>IET Image Processing</t>
  </si>
  <si>
    <t xml:space="preserve">https://ietresearch.onlinelibrary.wiley.com/hub/journal/17519667/homepage/open-access </t>
  </si>
  <si>
    <t>$2,740</t>
  </si>
  <si>
    <t xml:space="preserve">https://ietresearch.onlinelibrary.wiley.com/hub/journal/17519667/homepage/author-guidelines </t>
  </si>
  <si>
    <t>IETIS</t>
  </si>
  <si>
    <t>IET Information Security</t>
  </si>
  <si>
    <t>https://ietresearch.onlinelibrary.wiley.com/page/journal/ietis/homepage/open-access</t>
  </si>
  <si>
    <t>https://ietresearch.onlinelibrary.wiley.com/page/journal/ietis/homepage/author-guidelines</t>
  </si>
  <si>
    <t>ISE2</t>
  </si>
  <si>
    <t>1751-8717</t>
  </si>
  <si>
    <t xml:space="preserve">IET Information Security </t>
  </si>
  <si>
    <t xml:space="preserve">https://ietresearch.onlinelibrary.wiley.com/hub/journal/17518717/homepage/open-access </t>
  </si>
  <si>
    <t xml:space="preserve">https://ietresearch.onlinelibrary.wiley.com/hub/journal/17518717/homepage/author-guidelines </t>
  </si>
  <si>
    <t>ITR2</t>
  </si>
  <si>
    <t>1751-9578</t>
  </si>
  <si>
    <t>IET Intelligent Transport Systems</t>
  </si>
  <si>
    <t xml:space="preserve">https://ietresearch.onlinelibrary.wiley.com/hub/journal/17519578/homepage/open-access </t>
  </si>
  <si>
    <t xml:space="preserve">https://ietresearch.onlinelibrary.wiley.com/hub/journal/17519578/homepage/author-guidelines </t>
  </si>
  <si>
    <t>MIA2</t>
  </si>
  <si>
    <t>1751-8733</t>
  </si>
  <si>
    <t>IET Microwaves, Antennas &amp; Propagation</t>
  </si>
  <si>
    <t xml:space="preserve">https://ietresearch.onlinelibrary.wiley.com/hub/journal/17518733/homepage/open-access </t>
  </si>
  <si>
    <t xml:space="preserve">https://ietresearch.onlinelibrary.wiley.com/hub/journal/17518733/homepage/author-guidelines </t>
  </si>
  <si>
    <t>IETNBT</t>
  </si>
  <si>
    <t>1751875x</t>
  </si>
  <si>
    <t>IET Nanobiotechnology</t>
  </si>
  <si>
    <t>https://ietresearch.onlinelibrary.wiley.com/page/journal/ietnbt/homepage/open-access</t>
  </si>
  <si>
    <t>https://ietresearch.onlinelibrary.wiley.com/page/journal/ietnbt/homepage/author-guidelines</t>
  </si>
  <si>
    <t>NDE2</t>
  </si>
  <si>
    <t>2514-3255</t>
  </si>
  <si>
    <t>IET Nanodielectrics</t>
  </si>
  <si>
    <t xml:space="preserve">https://ietresearch.onlinelibrary.wiley.com/hub/journal/25143255/homepage/open-access </t>
  </si>
  <si>
    <t xml:space="preserve">https://ietresearch.onlinelibrary.wiley.com/hub/journal/25143255/homepage/author-guidelines </t>
  </si>
  <si>
    <t>NTW2</t>
  </si>
  <si>
    <t>2047-4962</t>
  </si>
  <si>
    <t>IET Networks</t>
  </si>
  <si>
    <t xml:space="preserve">https://ietresearch.onlinelibrary.wiley.com/hub/journal/20474962/homepage/open-access </t>
  </si>
  <si>
    <t>$2,390</t>
  </si>
  <si>
    <t xml:space="preserve">https://ietresearch.onlinelibrary.wiley.com/hub/journal/20474962/homepage/author-guidelines </t>
  </si>
  <si>
    <t>OTE2</t>
  </si>
  <si>
    <t>1751-8776</t>
  </si>
  <si>
    <t>IET Optoelectronics</t>
  </si>
  <si>
    <t xml:space="preserve">https://ietresearch.onlinelibrary.wiley.com/hub/journal/17518776/homepage/open-access </t>
  </si>
  <si>
    <t>$2,460</t>
  </si>
  <si>
    <t xml:space="preserve">https://ietresearch.onlinelibrary.wiley.com/hub/journal/17518776/homepage/author-guidelines </t>
  </si>
  <si>
    <t>PEL2</t>
  </si>
  <si>
    <t>1755-4543</t>
  </si>
  <si>
    <t>IET Power Electronics</t>
  </si>
  <si>
    <t xml:space="preserve">https://ietresearch.onlinelibrary.wiley.com/hub/journal/17554543/homepage/open-access </t>
  </si>
  <si>
    <t xml:space="preserve">https://ietresearch.onlinelibrary.wiley.com/hub/journal/17554543/homepage/author-guidelines </t>
  </si>
  <si>
    <t>QTC2</t>
  </si>
  <si>
    <t>2632-8925</t>
  </si>
  <si>
    <t>IET Quantum Communication</t>
  </si>
  <si>
    <t xml:space="preserve">https://ietresearch.onlinelibrary.wiley.com/hub/journal/26328925/homepage/open-access </t>
  </si>
  <si>
    <t xml:space="preserve">https://ietresearch.onlinelibrary.wiley.com/hub/journal/26328925/homepage/author-guidelines </t>
  </si>
  <si>
    <t>RSN2</t>
  </si>
  <si>
    <t>1751-8792</t>
  </si>
  <si>
    <t>IET Radar, Sonar &amp; Navigation</t>
  </si>
  <si>
    <t xml:space="preserve">https://ietresearch.onlinelibrary.wiley.com/hub/journal/17518792/homepage/open-access </t>
  </si>
  <si>
    <t xml:space="preserve">https://ietresearch.onlinelibrary.wiley.com/hub/journal/17518792/homepage/author-guidelines </t>
  </si>
  <si>
    <t>RPG2</t>
  </si>
  <si>
    <t>1752-1424</t>
  </si>
  <si>
    <t>IET Renewable Power Generation</t>
  </si>
  <si>
    <t xml:space="preserve">https://ietresearch.onlinelibrary.wiley.com/hub/journal/17521424/homepage/open-access </t>
  </si>
  <si>
    <t xml:space="preserve">https://ietresearch.onlinelibrary.wiley.com/hub/journal/17521424/homepage/author-guidelines </t>
  </si>
  <si>
    <t>SMT2</t>
  </si>
  <si>
    <t>1751-8830</t>
  </si>
  <si>
    <t>IET Science, Measurement &amp; Technology</t>
  </si>
  <si>
    <t xml:space="preserve">https://ietresearch.onlinelibrary.wiley.com/hub/journal/17518830/homepage/open-access </t>
  </si>
  <si>
    <t xml:space="preserve">https://ietresearch.onlinelibrary.wiley.com/hub/journal/17518830/homepage/author-guidelines </t>
  </si>
  <si>
    <t>IETSP</t>
  </si>
  <si>
    <t>IET Signal Processing</t>
  </si>
  <si>
    <t>https://ietresearch.onlinelibrary.wiley.com/page/journal/ietsp/homepage/open-access</t>
  </si>
  <si>
    <t>https://ietresearch.onlinelibrary.wiley.com/page/journal/ietsp/homepage/author-guidelines</t>
  </si>
  <si>
    <t>SMC2</t>
  </si>
  <si>
    <t>2631-7680</t>
  </si>
  <si>
    <t xml:space="preserve">IET Smart Cities </t>
  </si>
  <si>
    <t xml:space="preserve">https://ietresearch.onlinelibrary.wiley.com/hub/journal/26317680/homepage/open-access </t>
  </si>
  <si>
    <t>$2,340</t>
  </si>
  <si>
    <t xml:space="preserve">https://ietresearch.onlinelibrary.wiley.com/hub/journal/26317680/homepage/author-guidelines </t>
  </si>
  <si>
    <t>STG2</t>
  </si>
  <si>
    <t>2515-2947</t>
  </si>
  <si>
    <t>IET Smart Grid</t>
  </si>
  <si>
    <t xml:space="preserve">https://ietresearch.onlinelibrary.wiley.com/hub/journal/25152947/homepage/open-access </t>
  </si>
  <si>
    <t xml:space="preserve">https://ietresearch.onlinelibrary.wiley.com/hub/journal/25152947/homepage/author-guidelines </t>
  </si>
  <si>
    <t>IETSFW</t>
  </si>
  <si>
    <t>IET Software</t>
  </si>
  <si>
    <t>https://ietresearch.onlinelibrary.wiley.com/page/journal/ietsfw/homepage/open-access</t>
  </si>
  <si>
    <t>https://ietresearch.onlinelibrary.wiley.com/page/journal/ietsfw/homepage/author-guidelines</t>
  </si>
  <si>
    <t>SYB2</t>
  </si>
  <si>
    <t>1751-8857</t>
  </si>
  <si>
    <t xml:space="preserve">IET Systems Biology </t>
  </si>
  <si>
    <t xml:space="preserve">https://ietresearch.onlinelibrary.wiley.com/hub/journal/17518857/homepage/open-access </t>
  </si>
  <si>
    <t xml:space="preserve">https://ietresearch.onlinelibrary.wiley.com/hub/journal/17518857/homepage/author-guidelines </t>
  </si>
  <si>
    <t>WSS2</t>
  </si>
  <si>
    <t>2043-6394</t>
  </si>
  <si>
    <t>IET Wireless Sensor Systems</t>
  </si>
  <si>
    <t xml:space="preserve">https://ietresearch.onlinelibrary.wiley.com/hub/journal/20436394/homepage/open-access </t>
  </si>
  <si>
    <t>$2,310</t>
  </si>
  <si>
    <t xml:space="preserve">https://ietresearch.onlinelibrary.wiley.com/hub/journal/20436394/homepage/author-guidelines </t>
  </si>
  <si>
    <t>IJU5</t>
  </si>
  <si>
    <t>2577-171X</t>
  </si>
  <si>
    <t>2577171X</t>
  </si>
  <si>
    <t xml:space="preserve">IJU Case Reports </t>
  </si>
  <si>
    <t>https://onlinelibrary.wiley.com/page/journal/2577171x/homepage/fundedaccess.html</t>
  </si>
  <si>
    <t xml:space="preserve">ILA2 </t>
  </si>
  <si>
    <t>2834-4448</t>
  </si>
  <si>
    <t xml:space="preserve">iLABMED  </t>
  </si>
  <si>
    <t>https://onlinelibrary.wiley.com/page/journal/28344448/homepage/open-access</t>
  </si>
  <si>
    <t>IMT2</t>
  </si>
  <si>
    <t>2770-596X</t>
  </si>
  <si>
    <t>2770596X</t>
  </si>
  <si>
    <t>iMeta</t>
  </si>
  <si>
    <t xml:space="preserve">https://onlinelibrary.wiley.com/page/journal/2770596x/homepage/open-access  </t>
  </si>
  <si>
    <t>IMM3</t>
  </si>
  <si>
    <t>3066-988X</t>
  </si>
  <si>
    <t>3066988X</t>
  </si>
  <si>
    <t>iMetaMed</t>
  </si>
  <si>
    <t>https://onlinelibrary.wiley.com/page/journal/3066988x/homepage/open-access</t>
  </si>
  <si>
    <t>n/a</t>
  </si>
  <si>
    <t>https://onlinelibrary.wiley.com/page/journal/3066988x/homepage/author-guidelines</t>
  </si>
  <si>
    <t>IMO2</t>
  </si>
  <si>
    <t>2996-9514</t>
  </si>
  <si>
    <t>iMetaOmics</t>
  </si>
  <si>
    <t>https://onlinelibrary.wiley.com/page/journal/29969514/homepage/open-access</t>
  </si>
  <si>
    <t>IID3</t>
  </si>
  <si>
    <t>2050-4527</t>
  </si>
  <si>
    <t>Immunity, Inflammation and Disease</t>
  </si>
  <si>
    <t>https://onlinelibrary.wiley.com/page/journal/20504527/homepage/article_publication_charges.htm</t>
  </si>
  <si>
    <t>https://onlinelibrary.wiley.com/page/journal/20504527/homepage/custom_copy.htm</t>
  </si>
  <si>
    <t>IMR</t>
  </si>
  <si>
    <t>0105-2896</t>
  </si>
  <si>
    <t>1600-065X</t>
  </si>
  <si>
    <t>1600065X</t>
  </si>
  <si>
    <t>Immunological Reviews</t>
  </si>
  <si>
    <t>https://onlinelibrary.wiley.com/page/journal/1600065X/homepage/FundedAccess.html</t>
  </si>
  <si>
    <t>IMM</t>
  </si>
  <si>
    <t>0019-2805</t>
  </si>
  <si>
    <t>1365-2567</t>
  </si>
  <si>
    <t>Immunology</t>
  </si>
  <si>
    <t>https://onlinelibrary.wiley.com/page/journal/13652567/homepage/FundedAccess.html</t>
  </si>
  <si>
    <t>IMCB</t>
  </si>
  <si>
    <t>0818-9641</t>
  </si>
  <si>
    <t>1440-1711</t>
  </si>
  <si>
    <t xml:space="preserve">Immunology and Cell Biology </t>
  </si>
  <si>
    <t>https://onlinelibrary.wiley.com/page/journal/14401711/homepage/FundedAccess.html</t>
  </si>
  <si>
    <t>https://onlinelibrary.wiley.com/page/journal/23249269/homepage/article_publication_charges.htm</t>
  </si>
  <si>
    <t>IMED</t>
  </si>
  <si>
    <t>2510-5345</t>
  </si>
  <si>
    <t>ImmunoMedicine</t>
  </si>
  <si>
    <t>$2,870</t>
  </si>
  <si>
    <t>https://onlinelibrary.wiley.com/pb-assets/assets/25105345/ITA-1518786699640.pdf</t>
  </si>
  <si>
    <t>IMP</t>
  </si>
  <si>
    <t>2048-4151</t>
  </si>
  <si>
    <t>2048-416X</t>
  </si>
  <si>
    <t>Impact</t>
  </si>
  <si>
    <t>IIS2</t>
  </si>
  <si>
    <t>2334-5837</t>
  </si>
  <si>
    <t>INCOSE International Symposium</t>
  </si>
  <si>
    <t>INA</t>
  </si>
  <si>
    <t>Indoor Air</t>
  </si>
  <si>
    <t>https://onlinelibrary.wiley.com/page/journal/ina/homepage/open-access</t>
  </si>
  <si>
    <t>https://onlinelibrary.wiley.com/page/journal/ina/homepage/author-guidelines</t>
  </si>
  <si>
    <t>IREL</t>
  </si>
  <si>
    <t>0019-8676</t>
  </si>
  <si>
    <t>1468-232X</t>
  </si>
  <si>
    <t>1468232X</t>
  </si>
  <si>
    <t>Industrial Relations</t>
  </si>
  <si>
    <t>IRJ</t>
  </si>
  <si>
    <t>0019-8692</t>
  </si>
  <si>
    <t>1468-2338</t>
  </si>
  <si>
    <t>Industrial Relations Journal</t>
  </si>
  <si>
    <t>https://onlinelibrary.wiley.com/page/journal/14682338/homepage/FundedAccess.html</t>
  </si>
  <si>
    <t>INFA</t>
  </si>
  <si>
    <t>1525-0008</t>
  </si>
  <si>
    <t>1532-7078</t>
  </si>
  <si>
    <t>Infancy</t>
  </si>
  <si>
    <t>https://onlinelibrary.wiley.com/page/journal/15327078/homepage/FundedAccess.html</t>
  </si>
  <si>
    <t>https://onlinelibrary.wiley.com/page/journal/15327078/homepage/forauthors.html</t>
  </si>
  <si>
    <t>ICD</t>
  </si>
  <si>
    <t>1522-7227</t>
  </si>
  <si>
    <t>1522-7219</t>
  </si>
  <si>
    <t>Infant and Child Development</t>
  </si>
  <si>
    <t>https://onlinelibrary.wiley.com/page/journal/15227219/homepage/FundedAccess.html</t>
  </si>
  <si>
    <t>IMHJ</t>
  </si>
  <si>
    <t>0163-9641</t>
  </si>
  <si>
    <t>1097-0355</t>
  </si>
  <si>
    <t>Infant Mental Health Journal</t>
  </si>
  <si>
    <t>https://onlinelibrary.wiley.com/page/journal/10970355/homepage/FundedAccess.html</t>
  </si>
  <si>
    <t>IRV</t>
  </si>
  <si>
    <t>1750-2640</t>
  </si>
  <si>
    <t>1750-2659</t>
  </si>
  <si>
    <t>Influenza and Other Respiratory Viruses</t>
  </si>
  <si>
    <t>https://onlinelibrary.wiley.com/page/journal/17502659/homepage/open_access_licence_and_copyright.htm</t>
  </si>
  <si>
    <t>https://onlinelibrary.wiley.com/page/journal/17502659/homepage/article_publication_charges.htm</t>
  </si>
  <si>
    <t>INF2</t>
  </si>
  <si>
    <t>2567-3165</t>
  </si>
  <si>
    <t>InfoMat</t>
  </si>
  <si>
    <t>https://onlinelibrary.wiley.com/journal/25673165</t>
  </si>
  <si>
    <t>IFM2</t>
  </si>
  <si>
    <t>2751-9457</t>
  </si>
  <si>
    <t xml:space="preserve">Information &amp; Functional Materials </t>
  </si>
  <si>
    <t>https://staging.onlinelibrary.wiley.com/page/journal/27519457/homepage/open-access</t>
  </si>
  <si>
    <t>MSID</t>
  </si>
  <si>
    <t>0362-0972</t>
  </si>
  <si>
    <t>nly; No DOI</t>
  </si>
  <si>
    <t>Information Display</t>
  </si>
  <si>
    <t>http://www.wiley.com/WileyCDA/WileyTitle/productCd-MSID.html</t>
  </si>
  <si>
    <t>ISJ</t>
  </si>
  <si>
    <t>1350-1917</t>
  </si>
  <si>
    <t>1365-2575</t>
  </si>
  <si>
    <t>Information Systems Journal</t>
  </si>
  <si>
    <t>https://onlinelibrary.wiley.com/page/journal/13652575/homepage/FundedAccess.html</t>
  </si>
  <si>
    <t>$5,110</t>
  </si>
  <si>
    <t>INC2</t>
  </si>
  <si>
    <t>2769-5883</t>
  </si>
  <si>
    <t>InfoScience</t>
  </si>
  <si>
    <t xml:space="preserve">https://onlinelibrary.wiley.com/page/journal/27695883/homepage/open-access </t>
  </si>
  <si>
    <t>https://onlinelibrary.wiley.com/page/journal/27695883/homepage/open-access</t>
  </si>
  <si>
    <t xml:space="preserve">https://onlinelibrary.wiley.com/page/journal/27695883/homepage/authorguidelines#data-sharing </t>
  </si>
  <si>
    <t>ICAD</t>
  </si>
  <si>
    <t>1752-458X</t>
  </si>
  <si>
    <t>1752-4598</t>
  </si>
  <si>
    <t>Insect Conservation and Diversity</t>
  </si>
  <si>
    <t>https://onlinelibrary.wiley.com/page/journal/17524598/homepage/FundedAccess.html</t>
  </si>
  <si>
    <t>IMB</t>
  </si>
  <si>
    <t>0962-1075</t>
  </si>
  <si>
    <t>1365-2583</t>
  </si>
  <si>
    <t>Insect Molecular Biology</t>
  </si>
  <si>
    <t>https://onlinelibrary.wiley.com/page/journal/13652583/homepage/FundedAccess.html</t>
  </si>
  <si>
    <t>INS</t>
  </si>
  <si>
    <t>1672-9609</t>
  </si>
  <si>
    <t>1744-7917</t>
  </si>
  <si>
    <t>Insect Science</t>
  </si>
  <si>
    <t>https://onlinelibrary.wiley.com/page/journal/17447917/homepage/FundedAccess.html</t>
  </si>
  <si>
    <t>ICL3</t>
  </si>
  <si>
    <t>2375-2920</t>
  </si>
  <si>
    <t>Inside the Cell</t>
  </si>
  <si>
    <t>https://onlinelibrary.wiley.com/page/journal/23752920/homepage/open_access_license_and_copyright.htm</t>
  </si>
  <si>
    <t>$1,150</t>
  </si>
  <si>
    <t>https://onlinelibrary.wiley.com/page/journal/23752920/homepage/forauthors.html</t>
  </si>
  <si>
    <t>INST</t>
  </si>
  <si>
    <t>2156-485x</t>
  </si>
  <si>
    <t>2156-4868</t>
  </si>
  <si>
    <t>Insight</t>
  </si>
  <si>
    <t>https://onlinelibrary.wiley.com/page/journal/21564868/homepage/Contact.html</t>
  </si>
  <si>
    <t>INC3</t>
  </si>
  <si>
    <t>2770-9329</t>
  </si>
  <si>
    <t>Integrative Conservation</t>
  </si>
  <si>
    <t>CC BY (CC BY-NC or CC BY-NC-ND by mandate only)</t>
  </si>
  <si>
    <t>https://onlinelibrary.wiley.com/page/journal/27709329/homepage/open-access</t>
  </si>
  <si>
    <t>INZ2</t>
  </si>
  <si>
    <t>INZ</t>
  </si>
  <si>
    <t>1749-4877</t>
  </si>
  <si>
    <t>Integrative Zoology</t>
  </si>
  <si>
    <t>https://onlinelibrary.wiley.com/page/journal/17494877/homepage/FundedAccess.html</t>
  </si>
  <si>
    <t>ISAF</t>
  </si>
  <si>
    <t>1055-615X</t>
  </si>
  <si>
    <t>1099-1174</t>
  </si>
  <si>
    <t>Intelligent Systems in Accounting, Finance &amp; Management</t>
  </si>
  <si>
    <t>https://onlinelibrary.wiley.com/page/journal/10991174/homepage/FundedAccess.html</t>
  </si>
  <si>
    <t>IDM2</t>
  </si>
  <si>
    <t>2767-441X</t>
  </si>
  <si>
    <t>2767441X</t>
  </si>
  <si>
    <t>Interdisciplinary Materials</t>
  </si>
  <si>
    <t>INMD</t>
  </si>
  <si>
    <t>2832-6245</t>
  </si>
  <si>
    <t>Interdisciplinary Medicine</t>
  </si>
  <si>
    <t>https://onlinelibrary.wiley.com/page/journal/28326245/homepage/open-access</t>
  </si>
  <si>
    <t>IPID</t>
  </si>
  <si>
    <t>Interdisciplinary Perspectives on Infectious Diseases</t>
  </si>
  <si>
    <t>https://onlinelibrary.wiley.com/page/journal/7475/homepage/open-access</t>
  </si>
  <si>
    <t>https://onlinelibrary.wiley.com/page/journal/7475/homepage/author-guidelines</t>
  </si>
  <si>
    <t>IMJ</t>
  </si>
  <si>
    <t>1444-0903</t>
  </si>
  <si>
    <t>1445-5994</t>
  </si>
  <si>
    <t>Internal Medicine Journal</t>
  </si>
  <si>
    <t>https://onlinelibrary.wiley.com/page/journal/14455994/homepage/FundedAccess.html</t>
  </si>
  <si>
    <t>IDJ</t>
  </si>
  <si>
    <t>0020-6539</t>
  </si>
  <si>
    <t>1875-595X</t>
  </si>
  <si>
    <t>1875595X</t>
  </si>
  <si>
    <t>International Dental Journal</t>
  </si>
  <si>
    <t>https://onlinelibrary.wiley.com/page/journal/1875595X/homepage/FundedAccess.html</t>
  </si>
  <si>
    <t>https://onlinelibrary.wiley.com/page/journal/1875595x/homepage/forauthors.html</t>
  </si>
  <si>
    <t>IERE</t>
  </si>
  <si>
    <t>0020-6598</t>
  </si>
  <si>
    <t>1468-2354</t>
  </si>
  <si>
    <t>International Economic Review</t>
  </si>
  <si>
    <t>https://onlinelibrary.wiley.com/page/journal/14682354/homepage/FundedAccess.html</t>
  </si>
  <si>
    <t>IEJ</t>
  </si>
  <si>
    <t>0143-2885</t>
  </si>
  <si>
    <t>1365-2591</t>
  </si>
  <si>
    <t>International Endodontic Journal</t>
  </si>
  <si>
    <t>https://onlinelibrary.wiley.com/page/journal/13652591/homepage/FundedAccess.html</t>
  </si>
  <si>
    <t>INFI</t>
  </si>
  <si>
    <t>1367-0271</t>
  </si>
  <si>
    <t>1468-2362</t>
  </si>
  <si>
    <t>International Finance</t>
  </si>
  <si>
    <t>https://onlinelibrary.wiley.com/page/journal/14682362/homepage/FundedAccess.html</t>
  </si>
  <si>
    <t>ALR</t>
  </si>
  <si>
    <t>2042-6976</t>
  </si>
  <si>
    <t>2042-6984</t>
  </si>
  <si>
    <t>International Forum on Allergy &amp; Rhinology</t>
  </si>
  <si>
    <t>https://onlinelibrary.wiley.com/page/journal/20426984/homepage/FundedAccess.html</t>
  </si>
  <si>
    <t>IIR</t>
  </si>
  <si>
    <t>1180-0518</t>
  </si>
  <si>
    <t>1099-1107</t>
  </si>
  <si>
    <t>International Insolvency Review</t>
  </si>
  <si>
    <t>https://onlinelibrary.wiley.com/page/journal/10991107/homepage/FundedAccess.html</t>
  </si>
  <si>
    <t>NAG</t>
  </si>
  <si>
    <t>0363-9061</t>
  </si>
  <si>
    <t>1096-9853</t>
  </si>
  <si>
    <t>International Journal for Numerical and Analytical Methods in Geomechanics</t>
  </si>
  <si>
    <t>$4,530</t>
  </si>
  <si>
    <t>CNM</t>
  </si>
  <si>
    <t>2040-7939</t>
  </si>
  <si>
    <t>2040-7947</t>
  </si>
  <si>
    <t>International Journal for Numerical Methods in Biomedical Engineering</t>
  </si>
  <si>
    <t>NME</t>
  </si>
  <si>
    <t>0029-5981</t>
  </si>
  <si>
    <t>1097-0207</t>
  </si>
  <si>
    <t>International Journal for Numerical Methods in Engineering</t>
  </si>
  <si>
    <t>FLD</t>
  </si>
  <si>
    <t>0271-2091</t>
  </si>
  <si>
    <t>1097-0363</t>
  </si>
  <si>
    <t>International Journal for Numerical Methods in Fluids</t>
  </si>
  <si>
    <t>https://onlinelibrary.wiley.com/page/journal/10970363/homepage/forauthors.html</t>
  </si>
  <si>
    <t>ACS</t>
  </si>
  <si>
    <t>0890-6327</t>
  </si>
  <si>
    <t>1099-1115</t>
  </si>
  <si>
    <t>International Journal of Adaptive Control and Signal Processing</t>
  </si>
  <si>
    <t>IJAE</t>
  </si>
  <si>
    <t>International Journal of Aerospace Engineering</t>
  </si>
  <si>
    <t>https://onlinelibrary.wiley.com/page/journal/9305/homepage/open-access</t>
  </si>
  <si>
    <t>https://onlinelibrary.wiley.com/page/journal/9305/homepage/author-guidelines</t>
  </si>
  <si>
    <t>IJA</t>
  </si>
  <si>
    <t>International Journal of Agronomy</t>
  </si>
  <si>
    <t>https://onlinelibrary.wiley.com/page/journal/2960/homepage/open-access</t>
  </si>
  <si>
    <t>https://onlinelibrary.wiley.com/page/journal/2960/homepage/author-guidelines</t>
  </si>
  <si>
    <t>IJAC</t>
  </si>
  <si>
    <t>International Journal of Analytical Chemistry</t>
  </si>
  <si>
    <t>https://onlinelibrary.wiley.com/page/journal/7072/homepage/open-access</t>
  </si>
  <si>
    <t>https://onlinelibrary.wiley.com/page/journal/7072/homepage/author-guidelines</t>
  </si>
  <si>
    <t>IJAP</t>
  </si>
  <si>
    <t>International Journal of Antennas and Propagation</t>
  </si>
  <si>
    <t>https://onlinelibrary.wiley.com/page/journal/8039/homepage/open-access</t>
  </si>
  <si>
    <t>https://onlinelibrary.wiley.com/page/journal/8039/homepage/author-guidelines</t>
  </si>
  <si>
    <t>1546-542X</t>
  </si>
  <si>
    <t>1744-7402</t>
  </si>
  <si>
    <t>International Journal of Applied Ceramic Technology</t>
  </si>
  <si>
    <t>https://onlinelibrary.wiley.com/page/journal/17447402/homepage/FundedAccess.html</t>
  </si>
  <si>
    <t>$4,270</t>
  </si>
  <si>
    <t>IJAG</t>
  </si>
  <si>
    <t>2041-1286</t>
  </si>
  <si>
    <t>2041-1294</t>
  </si>
  <si>
    <t>International Journal of Applied Glass Science</t>
  </si>
  <si>
    <t>https://onlinelibrary.wiley.com/page/journal/20411294/homepage/FundedAccess.html</t>
  </si>
  <si>
    <t>IJAL</t>
  </si>
  <si>
    <t>0802-6106</t>
  </si>
  <si>
    <t>1473-4192</t>
  </si>
  <si>
    <t>International Journal of Applied Linguistics</t>
  </si>
  <si>
    <t>https://onlinelibrary.wiley.com/page/journal/14734192/homepage/FundedAccess.html</t>
  </si>
  <si>
    <t>1742-3341</t>
  </si>
  <si>
    <t>1556-9187</t>
  </si>
  <si>
    <t>International Journal of Applied Psychoanalytic Studies</t>
  </si>
  <si>
    <t>https://onlinelibrary.wiley.com/page/journal/15569187/homepage/FundedAccess.html</t>
  </si>
  <si>
    <t>JADE</t>
  </si>
  <si>
    <t>1476-8062</t>
  </si>
  <si>
    <t>1476-8070</t>
  </si>
  <si>
    <t>International Journal of Art &amp; Design Education - The</t>
  </si>
  <si>
    <t>https://onlinelibrary.wiley.com/page/journal/14768070/homepage/FundedAccess.html</t>
  </si>
  <si>
    <t>IJAU</t>
  </si>
  <si>
    <t>1090-6738</t>
  </si>
  <si>
    <t>1099-1123</t>
  </si>
  <si>
    <t>International Journal of Auditing</t>
  </si>
  <si>
    <t>https://onlinelibrary.wiley.com/page/journal/10991123/homepage/FundedAccess.html</t>
  </si>
  <si>
    <t>IJBM</t>
  </si>
  <si>
    <t>International Journal of Biomaterials</t>
  </si>
  <si>
    <t>https://onlinelibrary.wiley.com/page/journal/6418/homepage/open-access</t>
  </si>
  <si>
    <t>https://onlinelibrary.wiley.com/page/journal/6418/homepage/author-guidelines</t>
  </si>
  <si>
    <t>IJBI</t>
  </si>
  <si>
    <t>International Journal of Biomedical Imaging</t>
  </si>
  <si>
    <t>https://onlinelibrary.wiley.com/page/journal/2973/homepage/open-access</t>
  </si>
  <si>
    <t>https://onlinelibrary.wiley.com/page/journal/2973/homepage/author-guidelines</t>
  </si>
  <si>
    <t>IJBC</t>
  </si>
  <si>
    <t>International Journal of Breast Cancer</t>
  </si>
  <si>
    <t>https://onlinelibrary.wiley.com/page/journal/8417/homepage/open-access</t>
  </si>
  <si>
    <t>https://onlinelibrary.wiley.com/page/journal/8417/homepage/author-guidelines</t>
  </si>
  <si>
    <t>IJC</t>
  </si>
  <si>
    <t>0020-7136</t>
  </si>
  <si>
    <t>1097-0215</t>
  </si>
  <si>
    <t>International Journal of Cancer</t>
  </si>
  <si>
    <t>https://onlinelibrary.wiley.com/page/journal/10970215/homepage/FundedAccess.html</t>
  </si>
  <si>
    <t>https://obgyn.onlinelibrary.wiley.com/hub/journal/10970223/about/author-guidelines</t>
  </si>
  <si>
    <t>https://onlinelibrary.wiley.com/page/journal/10970215/homepage/forauthors.html</t>
  </si>
  <si>
    <t>IJCB</t>
  </si>
  <si>
    <t>International Journal of Cell Biology</t>
  </si>
  <si>
    <t>https://onlinelibrary.wiley.com/page/journal/3531/homepage/open-access</t>
  </si>
  <si>
    <t>https://onlinelibrary.wiley.com/page/journal/3531/homepage/author-guidelines</t>
  </si>
  <si>
    <t>CES2</t>
  </si>
  <si>
    <t>2578-3270</t>
  </si>
  <si>
    <t>International Journal of Ceramic Engineering and Science</t>
  </si>
  <si>
    <t xml:space="preserve">https://onlinelibrary.wiley.com/page/journal/26903857/homepage/open-access </t>
  </si>
  <si>
    <t>https://ceramics.onlinelibrary.wiley.com/hub/journal/25783270/homepage/apcs</t>
  </si>
  <si>
    <t>IJCE</t>
  </si>
  <si>
    <t>International Journal of Chemical Engineering</t>
  </si>
  <si>
    <t>https://onlinelibrary.wiley.com/page/journal/8293/homepage/open-access</t>
  </si>
  <si>
    <t>https://onlinelibrary.wiley.com/page/journal/8293/homepage/author-guidelines</t>
  </si>
  <si>
    <t>KIN</t>
  </si>
  <si>
    <t>0538-8066</t>
  </si>
  <si>
    <t>1097-4601</t>
  </si>
  <si>
    <t>International Journal of Chemical Kinetics</t>
  </si>
  <si>
    <t>https://onlinelibrary.wiley.com/page/journal/10974601/homepage/FundedAccess.html</t>
  </si>
  <si>
    <t>CTA</t>
  </si>
  <si>
    <t>0098-9886</t>
  </si>
  <si>
    <t>1097-007X</t>
  </si>
  <si>
    <t>1097007X</t>
  </si>
  <si>
    <t>International Journal of Circuit Theory and Applications</t>
  </si>
  <si>
    <t>$2,780</t>
  </si>
  <si>
    <t>JOC</t>
  </si>
  <si>
    <t>0899-8418</t>
  </si>
  <si>
    <t>1097-0088</t>
  </si>
  <si>
    <t>International Journal of Climatology</t>
  </si>
  <si>
    <t>IJCLP</t>
  </si>
  <si>
    <t>International Journal of Clinical Practice</t>
  </si>
  <si>
    <t>https://onlinelibrary.wiley.com/page/journal/ijclp/homepage/open-access</t>
  </si>
  <si>
    <t>https://onlinelibrary.wiley.com/page/journal/ijclp/homepage/author-guidelines</t>
  </si>
  <si>
    <t>DAC</t>
  </si>
  <si>
    <t>1074-5351</t>
  </si>
  <si>
    <t>1099-1131</t>
  </si>
  <si>
    <t>International Journal of Communication Systems</t>
  </si>
  <si>
    <t>https://onlinelibrary.wiley.com/page/journal/10991131/homepage/FundedAccess.html</t>
  </si>
  <si>
    <t>IJCGT</t>
  </si>
  <si>
    <t>International Journal of Computer Games Technology</t>
  </si>
  <si>
    <t>https://onlinelibrary.wiley.com/page/journal/2952/homepage/open-access</t>
  </si>
  <si>
    <t>https://onlinelibrary.wiley.com/page/journal/2952/homepage/author-guidelines</t>
  </si>
  <si>
    <t>IJCS</t>
  </si>
  <si>
    <t>1470-6423</t>
  </si>
  <si>
    <t>1470-6431</t>
  </si>
  <si>
    <t>International Journal of Consumer Studies</t>
  </si>
  <si>
    <t>https://onlinelibrary.wiley.com/page/journal/14706431/homepage/FundedAccess.html</t>
  </si>
  <si>
    <t>ICS</t>
  </si>
  <si>
    <t>0142-5463</t>
  </si>
  <si>
    <t>1468-2494</t>
  </si>
  <si>
    <t>International Journal of Cosmetic Science</t>
  </si>
  <si>
    <t>https://onlinelibrary.wiley.com/page/journal/14682494/homepage/forauthors.html</t>
  </si>
  <si>
    <t>IDT</t>
  </si>
  <si>
    <t>1364-727X</t>
  </si>
  <si>
    <t>1471-0307</t>
  </si>
  <si>
    <t>International Journal of Dairy Technology</t>
  </si>
  <si>
    <t>https://onlinelibrary.wiley.com/page/journal/14710307/homepage/FundedAccess.html</t>
  </si>
  <si>
    <t>https://onlinelibrary.wiley.com/page/journal/14710307/homepage/forauthors.html</t>
  </si>
  <si>
    <t>IDH</t>
  </si>
  <si>
    <t>1601-5029</t>
  </si>
  <si>
    <t>1601-5037</t>
  </si>
  <si>
    <t>International Journal of Dental Hygiene</t>
  </si>
  <si>
    <t>https://onlinelibrary.wiley.com/page/journal/16015037/homepage/FundedAccess.html</t>
  </si>
  <si>
    <t>IJD</t>
  </si>
  <si>
    <t>International Journal of Dentistry</t>
  </si>
  <si>
    <t>https://onlinelibrary.wiley.com/page/journal/6164/homepage/open-access</t>
  </si>
  <si>
    <t>https://onlinelibrary.wiley.com/page/journal/6164/homepage/author-guidelines</t>
  </si>
  <si>
    <t>0011-9059</t>
  </si>
  <si>
    <t>1365-4632</t>
  </si>
  <si>
    <t>International Journal of Dermatology</t>
  </si>
  <si>
    <t>https://onlinelibrary.wiley.com/page/journal/13654632/homepage/FundedAccess.html</t>
  </si>
  <si>
    <t>JDN2</t>
  </si>
  <si>
    <t>1873-474X</t>
  </si>
  <si>
    <t>1873474X</t>
  </si>
  <si>
    <t>International Journal of Developmental Neuroscience</t>
  </si>
  <si>
    <t>IJDE</t>
  </si>
  <si>
    <t>International Journal of Differential Equations</t>
  </si>
  <si>
    <t>https://onlinelibrary.wiley.com/page/journal/6314/homepage/open-access</t>
  </si>
  <si>
    <t>https://onlinelibrary.wiley.com/page/journal/6314/homepage/author-guidelines</t>
  </si>
  <si>
    <t>IJDMB</t>
  </si>
  <si>
    <t>International Journal of Digital Multimedia Broadcasting</t>
  </si>
  <si>
    <t>https://onlinelibrary.wiley.com/page/journal/9246/homepage/open-access</t>
  </si>
  <si>
    <t>https://onlinelibrary.wiley.com/page/journal/9246/homepage/author-guidelines</t>
  </si>
  <si>
    <t>DSN</t>
  </si>
  <si>
    <t>International Journal of Distributed Sensor Networks</t>
  </si>
  <si>
    <t>https://onlinelibrary.wiley.com/page/journal/dsn/homepage/open-access</t>
  </si>
  <si>
    <t>https://onlinelibrary.wiley.com/page/journal/dsn/homepage/author-guidelines</t>
  </si>
  <si>
    <t>EAT</t>
  </si>
  <si>
    <t>0276-3478</t>
  </si>
  <si>
    <t>1098-108X</t>
  </si>
  <si>
    <t>1098108X</t>
  </si>
  <si>
    <t>International Journal of Eating Disorders</t>
  </si>
  <si>
    <t>https://onlinelibrary.wiley.com/page/journal/1098108X/homepage/FundedAccess.html</t>
  </si>
  <si>
    <t>IJET</t>
  </si>
  <si>
    <t>1742-7355</t>
  </si>
  <si>
    <t>1742-7363</t>
  </si>
  <si>
    <t>International Journal of Economic Theory</t>
  </si>
  <si>
    <t>https://onlinelibrary.wiley.com/page/journal/17427363/homepage/Contact.html</t>
  </si>
  <si>
    <t>IJELC</t>
  </si>
  <si>
    <t>International Journal of Electrochemistry</t>
  </si>
  <si>
    <t>https://onlinelibrary.wiley.com/page/journal/2607/homepage/open-access</t>
  </si>
  <si>
    <t>https://onlinelibrary.wiley.com/page/journal/2607/homepage/author-guidelines</t>
  </si>
  <si>
    <t>IJE</t>
  </si>
  <si>
    <t>International Journal of Endocrinology</t>
  </si>
  <si>
    <t>https://onlinelibrary.wiley.com/page/journal/1573/homepage/open-access</t>
  </si>
  <si>
    <t>https://onlinelibrary.wiley.com/page/journal/1573/homepage/author-guidelines</t>
  </si>
  <si>
    <t>IJER</t>
  </si>
  <si>
    <t>1099114x</t>
  </si>
  <si>
    <t>International Journal of Energy Research</t>
  </si>
  <si>
    <t>https://onlinelibrary.wiley.com/page/journal/ijer/homepage/open-access</t>
  </si>
  <si>
    <t>https://onlinelibrary.wiley.com/page/journal/ijer/homepage/author-guidelines</t>
  </si>
  <si>
    <t>IJFE</t>
  </si>
  <si>
    <t>1076-9307</t>
  </si>
  <si>
    <t>1099-1158</t>
  </si>
  <si>
    <t>International Journal of Finance &amp; Economics</t>
  </si>
  <si>
    <t>https://onlinelibrary.wiley.com/page/journal/10991158/homepage/FundedAccess.html</t>
  </si>
  <si>
    <t>IJFR</t>
  </si>
  <si>
    <t>International Journal of Forestry Research</t>
  </si>
  <si>
    <t>https://onlinelibrary.wiley.com/page/journal/9384/homepage/open-access</t>
  </si>
  <si>
    <t>https://onlinelibrary.wiley.com/page/journal/9384/homepage/author-guidelines</t>
  </si>
  <si>
    <t>CFG</t>
  </si>
  <si>
    <t>IJG</t>
  </si>
  <si>
    <t>International Journal of Genomics</t>
  </si>
  <si>
    <t>https://onlinelibrary.wiley.com/page/journal/4140/homepage/open-access</t>
  </si>
  <si>
    <t>https://onlinelibrary.wiley.com/page/journal/4140/homepage/author-guidelines</t>
  </si>
  <si>
    <t>IJGP</t>
  </si>
  <si>
    <t>IJGE</t>
  </si>
  <si>
    <t>International Journal of Geophysics</t>
  </si>
  <si>
    <t>https://onlinelibrary.wiley.com/page/journal/1470/homepage/open-access</t>
  </si>
  <si>
    <t>https://onlinelibrary.wiley.com/page/journal/1470/homepage/author-guidelines</t>
  </si>
  <si>
    <t>GPS</t>
  </si>
  <si>
    <t>0885-6230</t>
  </si>
  <si>
    <t>1099-1166</t>
  </si>
  <si>
    <t>International Journal of Geriatric Psychiatry</t>
  </si>
  <si>
    <t>IJG3</t>
  </si>
  <si>
    <t>IJGO</t>
  </si>
  <si>
    <t>1879-3479</t>
  </si>
  <si>
    <t>International Journal of Gynecology &amp; Obstetrics</t>
  </si>
  <si>
    <t>https://obgyn.onlinelibrary.wiley.com/hub/journal/18793479/about/open-access</t>
  </si>
  <si>
    <t>http://obgyn.onlinelibrary.wiley.com/hub/journal/10.1002/%28ISSN%291879-3479/about/author-guidelines.html</t>
  </si>
  <si>
    <t>HPM</t>
  </si>
  <si>
    <t>0749-6753</t>
  </si>
  <si>
    <t>1099-1751</t>
  </si>
  <si>
    <t>International Journal of Health Planning and Management - The</t>
  </si>
  <si>
    <t>https://onlinelibrary.wiley.com/page/journal/10991751/homepage/FundedAccess.html</t>
  </si>
  <si>
    <t>IJHEP</t>
  </si>
  <si>
    <t>IJH</t>
  </si>
  <si>
    <t>International Journal of Hepatology</t>
  </si>
  <si>
    <t>https://onlinelibrary.wiley.com/page/journal/8282/homepage/open-access</t>
  </si>
  <si>
    <t>https://onlinelibrary.wiley.com/page/journal/8282/homepage/author-guidelines</t>
  </si>
  <si>
    <t>IJHT</t>
  </si>
  <si>
    <t>IJHY</t>
  </si>
  <si>
    <t>International Journal of Hypertension</t>
  </si>
  <si>
    <t>https://onlinelibrary.wiley.com/page/journal/1707/homepage/open-access</t>
  </si>
  <si>
    <t>https://onlinelibrary.wiley.com/page/journal/1707/homepage/author-guidelines</t>
  </si>
  <si>
    <t>IMA</t>
  </si>
  <si>
    <t>0899-9457</t>
  </si>
  <si>
    <t>1098-1098</t>
  </si>
  <si>
    <t>International Journal of Imaging Systems and Technology</t>
  </si>
  <si>
    <t>https://onlinelibrary.wiley.com/page/journal/10981098/homepage/FundedAccess.html</t>
  </si>
  <si>
    <t>IJI</t>
  </si>
  <si>
    <t>1744-3121</t>
  </si>
  <si>
    <t>1744-313X</t>
  </si>
  <si>
    <t>1744313X</t>
  </si>
  <si>
    <t>International Journal of Immunogenetics</t>
  </si>
  <si>
    <t>https://onlinelibrary.wiley.com/page/journal/1744313X/homepage/FundedAccess.html</t>
  </si>
  <si>
    <t>International Journal of Inflammation</t>
  </si>
  <si>
    <t>https://onlinelibrary.wiley.com/page/journal/8519/homepage/open-access</t>
  </si>
  <si>
    <t>https://onlinelibrary.wiley.com/page/journal/8519/homepage/author-guidelines</t>
  </si>
  <si>
    <t>IJIS</t>
  </si>
  <si>
    <t>1098111x</t>
  </si>
  <si>
    <t>International Journal of Intelligent Systems</t>
  </si>
  <si>
    <t>https://onlinelibrary.wiley.com/page/journal/ijis/homepage/open-access</t>
  </si>
  <si>
    <t>https://onlinelibrary.wiley.com/page/journal/ijis/homepage/author-guidelines</t>
  </si>
  <si>
    <t>IJJS</t>
  </si>
  <si>
    <t>0918-7545</t>
  </si>
  <si>
    <t>1475-6781</t>
  </si>
  <si>
    <t>International Journal of Japanese Sociology</t>
  </si>
  <si>
    <t>https://onlinelibrary.wiley.com/page/journal/14756781/homepage/FundedAccess.html</t>
  </si>
  <si>
    <t>IJLH</t>
  </si>
  <si>
    <t>1751-5521</t>
  </si>
  <si>
    <t>1751-553X</t>
  </si>
  <si>
    <t>1751553X</t>
  </si>
  <si>
    <t>International Journal of Laboratory Hematology</t>
  </si>
  <si>
    <t>https://onlinelibrary.wiley.com/page/journal/1751553X/homepage/FundedAccess.html</t>
  </si>
  <si>
    <t>JLCD</t>
  </si>
  <si>
    <t>1368-2822</t>
  </si>
  <si>
    <t>1460-6984</t>
  </si>
  <si>
    <t>International Journal of Language &amp; Communication Disorders</t>
  </si>
  <si>
    <t>https://onlinelibrary.wiley.com/page/journal/14606984/homepage/FundedAccess.html</t>
  </si>
  <si>
    <t>IJMR</t>
  </si>
  <si>
    <t>1460-8545</t>
  </si>
  <si>
    <t>1468-2370</t>
  </si>
  <si>
    <t>International Journal of Management Reviews</t>
  </si>
  <si>
    <t>https://onlinelibrary.wiley.com/page/journal/14682370/homepage/FundedAccess.html</t>
  </si>
  <si>
    <t>IJMMS</t>
  </si>
  <si>
    <t>International Journal of Mathematics and Mathematical Sciences</t>
  </si>
  <si>
    <t>https://onlinelibrary.wiley.com/page/journal/6396/homepage/open-access</t>
  </si>
  <si>
    <t>https://onlinelibrary.wiley.com/page/journal/6396/homepage/author-guidelines</t>
  </si>
  <si>
    <t>MSD2</t>
  </si>
  <si>
    <t>2767-1402</t>
  </si>
  <si>
    <t>International Journal of Mechanical System Dynamics</t>
  </si>
  <si>
    <t>RCS</t>
  </si>
  <si>
    <t>1478-5951</t>
  </si>
  <si>
    <t>1478-596X</t>
  </si>
  <si>
    <t>1478596X</t>
  </si>
  <si>
    <t>International Journal of Medical Robotics and Computer Assisted Surgery - The</t>
  </si>
  <si>
    <t>https://onlinelibrary.wiley.com/page/journal/1478596X/homepage/FundedAccess.html</t>
  </si>
  <si>
    <t>INM</t>
  </si>
  <si>
    <t>1445-8330</t>
  </si>
  <si>
    <t>1447-0349</t>
  </si>
  <si>
    <t>International Journal of Mental Health Nursing</t>
  </si>
  <si>
    <t>https://onlinelibrary.wiley.com/page/journal/14470349/homepage/FundedAccess.html</t>
  </si>
  <si>
    <t>MPR</t>
  </si>
  <si>
    <t>1049-8931</t>
  </si>
  <si>
    <t>1557-0657</t>
  </si>
  <si>
    <t>International Journal of Methods in Psychiatric Research</t>
  </si>
  <si>
    <t>https://onlinelibrary.wiley.com/page/journal/15570657/homepage/forauthors.html</t>
  </si>
  <si>
    <t>$4,070</t>
  </si>
  <si>
    <t>IJMB</t>
  </si>
  <si>
    <t>IJMICRO</t>
  </si>
  <si>
    <t>International Journal of Microbiology</t>
  </si>
  <si>
    <t>https://onlinelibrary.wiley.com/page/journal/8472/homepage/open-access</t>
  </si>
  <si>
    <t>https://onlinelibrary.wiley.com/page/journal/8472/homepage/author-guidelines</t>
  </si>
  <si>
    <t>IJNA</t>
  </si>
  <si>
    <t>1057-2414</t>
  </si>
  <si>
    <t>1095-9270</t>
  </si>
  <si>
    <t>International Journal of Nautical Archaeology - The</t>
  </si>
  <si>
    <t>https://onlinelibrary.wiley.com/page/journal/10959270/homepage/FundedAccess.html</t>
  </si>
  <si>
    <t>IJN</t>
  </si>
  <si>
    <t>International Journal of Nephrology</t>
  </si>
  <si>
    <t>https://onlinelibrary.wiley.com/page/journal/5974/homepage/open-access</t>
  </si>
  <si>
    <t>https://onlinelibrary.wiley.com/page/journal/5974/homepage/author-guidelines</t>
  </si>
  <si>
    <t>NEM</t>
  </si>
  <si>
    <t>1055-7148</t>
  </si>
  <si>
    <t>1099-1190</t>
  </si>
  <si>
    <t>International Journal of Network Management</t>
  </si>
  <si>
    <t>https://onlinelibrary.wiley.com/page/journal/10991190/homepage/FundedAccess.html</t>
  </si>
  <si>
    <t>JNM</t>
  </si>
  <si>
    <t>0894-3370</t>
  </si>
  <si>
    <t>1099-1204</t>
  </si>
  <si>
    <t>International Journal of Numerical Modelling: Electronic Networks, Devices and Fields</t>
  </si>
  <si>
    <t>$3,040</t>
  </si>
  <si>
    <t>1322-7114</t>
  </si>
  <si>
    <t>1440-172X</t>
  </si>
  <si>
    <t>1440172X</t>
  </si>
  <si>
    <t>International Journal of Nursing Practice</t>
  </si>
  <si>
    <t>https://onlinelibrary.wiley.com/page/journal/1440172X/homepage/FundedAccess.html</t>
  </si>
  <si>
    <t>$4,090</t>
  </si>
  <si>
    <t>OPN</t>
  </si>
  <si>
    <t>1748-3735</t>
  </si>
  <si>
    <t>1748-3743</t>
  </si>
  <si>
    <t>International Journal of Older People Nursing</t>
  </si>
  <si>
    <t>IJO</t>
  </si>
  <si>
    <t>International Journal of Optics</t>
  </si>
  <si>
    <t>https://onlinelibrary.wiley.com/page/journal/3839/homepage/open-access</t>
  </si>
  <si>
    <t>https://onlinelibrary.wiley.com/page/journal/3839/homepage/author-guidelines</t>
  </si>
  <si>
    <t>OA</t>
  </si>
  <si>
    <t>1047-482X</t>
  </si>
  <si>
    <t>1099-1212</t>
  </si>
  <si>
    <t>International Journal of Osteoarchaeology</t>
  </si>
  <si>
    <t>https://onlinelibrary.wiley.com/page/journal/10991212/homepage/FundedAccess.html</t>
  </si>
  <si>
    <t>IPD</t>
  </si>
  <si>
    <t>0960-7439</t>
  </si>
  <si>
    <t>1365-263X</t>
  </si>
  <si>
    <t>1365263X</t>
  </si>
  <si>
    <t>International Journal of Paediatric Dentistry</t>
  </si>
  <si>
    <t>https://onlinelibrary.wiley.com/page/journal/1365263X/homepage/FundedAccess.html</t>
  </si>
  <si>
    <t>IJPED</t>
  </si>
  <si>
    <t>IJPEDI</t>
  </si>
  <si>
    <t>International Journal of Pediatrics</t>
  </si>
  <si>
    <t>https://onlinelibrary.wiley.com/page/journal/7157/homepage/open-access</t>
  </si>
  <si>
    <t>https://onlinelibrary.wiley.com/page/journal/7157/homepage/author-guidelines</t>
  </si>
  <si>
    <t>IJPP</t>
  </si>
  <si>
    <t>0961-7671</t>
  </si>
  <si>
    <t>2042-7174</t>
  </si>
  <si>
    <t>International Journal of Pharmacy Practice</t>
  </si>
  <si>
    <t>https://onlinelibrary.wiley.com/page/journal/20427174/homepage/forauthors.html</t>
  </si>
  <si>
    <t>IJP</t>
  </si>
  <si>
    <t>1687529x</t>
  </si>
  <si>
    <t>International Journal of Photoenergy</t>
  </si>
  <si>
    <t>https://onlinelibrary.wiley.com/page/journal/3837/homepage/open-access</t>
  </si>
  <si>
    <t>https://onlinelibrary.wiley.com/page/journal/3837/homepage/author-guidelines</t>
  </si>
  <si>
    <t>IJPS</t>
  </si>
  <si>
    <t>International Journal of Polymer Science</t>
  </si>
  <si>
    <t>https://onlinelibrary.wiley.com/page/journal/9484/homepage/open-access</t>
  </si>
  <si>
    <t>https://onlinelibrary.wiley.com/page/journal/9484/homepage/author-guidelines</t>
  </si>
  <si>
    <t>IJOP</t>
  </si>
  <si>
    <t>IJO3</t>
  </si>
  <si>
    <t>0020-7594</t>
  </si>
  <si>
    <t>1464-066X</t>
  </si>
  <si>
    <t>1464066X</t>
  </si>
  <si>
    <t>International Journal of Psychology</t>
  </si>
  <si>
    <t>https://onlinelibrary.wiley.com/page/journal/1464066X/homepage/FundedAccess.html</t>
  </si>
  <si>
    <t>QUA</t>
  </si>
  <si>
    <t>0020-7608</t>
  </si>
  <si>
    <t>1097-461X</t>
  </si>
  <si>
    <t>1097461X</t>
  </si>
  <si>
    <t>International Journal of Quantum Chemistry</t>
  </si>
  <si>
    <t>https://onlinelibrary.wiley.com/page/journal/1097461X/homepage/FundedAccess.html</t>
  </si>
  <si>
    <t>$3,720</t>
  </si>
  <si>
    <t>IJRC</t>
  </si>
  <si>
    <t>International Journal of Reconfigurable Computing</t>
  </si>
  <si>
    <t>https://onlinelibrary.wiley.com/page/journal/1961/homepage/open-access</t>
  </si>
  <si>
    <t>https://onlinelibrary.wiley.com/page/journal/1961/homepage/author-guidelines</t>
  </si>
  <si>
    <t>IJMCE</t>
  </si>
  <si>
    <t>1099047X</t>
  </si>
  <si>
    <t>International Journal of RF and Microwave Computer-Aided Engineering</t>
  </si>
  <si>
    <t>https://onlinelibrary.wiley.com/page/journal/ijmce/homepage/open-access</t>
  </si>
  <si>
    <t>https://onlinelibrary.wiley.com/page/journal/ijmce/homepage/author-guidelines</t>
  </si>
  <si>
    <t>APL</t>
  </si>
  <si>
    <t>1756-1841</t>
  </si>
  <si>
    <t>1756-185X</t>
  </si>
  <si>
    <t>1756185X</t>
  </si>
  <si>
    <t>International Journal of Rheumatic Diseases</t>
  </si>
  <si>
    <t>https://onlinelibrary.wiley.com/page/journal/1756185X/homepage/FundedAccess.html</t>
  </si>
  <si>
    <t>RNC</t>
  </si>
  <si>
    <t>1049-8923</t>
  </si>
  <si>
    <t>1099-1239</t>
  </si>
  <si>
    <t>International Journal of Robust and Nonlinear Control</t>
  </si>
  <si>
    <t>IJRM</t>
  </si>
  <si>
    <t>International Journal of Rotating Machinery</t>
  </si>
  <si>
    <t>https://onlinelibrary.wiley.com/page/journal/6149/homepage/open-access</t>
  </si>
  <si>
    <t>https://onlinelibrary.wiley.com/page/journal/6149/homepage/author-guidelines</t>
  </si>
  <si>
    <t>SAT</t>
  </si>
  <si>
    <t>1542-0973</t>
  </si>
  <si>
    <t>1542-0981</t>
  </si>
  <si>
    <t>International Journal of Satellite Communications and Networking</t>
  </si>
  <si>
    <t>https://onlinelibrary.wiley.com/page/journal/15420981/homepage/FundedAccess.html</t>
  </si>
  <si>
    <t>IJSA</t>
  </si>
  <si>
    <t>0965-075X</t>
  </si>
  <si>
    <t>1468-2389</t>
  </si>
  <si>
    <t>International Journal of Selection and Assessment</t>
  </si>
  <si>
    <t>https://onlinelibrary.wiley.com/page/journal/14682389/homepage/FundedAccess.html</t>
  </si>
  <si>
    <t>IJSW</t>
  </si>
  <si>
    <t>1369-6866</t>
  </si>
  <si>
    <t>1468-2397</t>
  </si>
  <si>
    <t>International Journal of Social Welfare</t>
  </si>
  <si>
    <t>https://onlinelibrary.wiley.com/page/journal/14682397/homepage/FundedAccess.html</t>
  </si>
  <si>
    <t>IJST</t>
  </si>
  <si>
    <t>1463-1652</t>
  </si>
  <si>
    <t>1468-2400</t>
  </si>
  <si>
    <t>International Journal of Systematic Theology</t>
  </si>
  <si>
    <t>https://onlinelibrary.wiley.com/page/journal/14682400/homepage/FundedAccess.html</t>
  </si>
  <si>
    <t>IJTA</t>
  </si>
  <si>
    <t>International Journal of Telemedicine and Applications</t>
  </si>
  <si>
    <t>https://onlinelibrary.wiley.com/page/journal/4909/homepage/open-access</t>
  </si>
  <si>
    <t>https://onlinelibrary.wiley.com/page/journal/4909/homepage/author-guidelines</t>
  </si>
  <si>
    <t>JTR</t>
  </si>
  <si>
    <t>1099-2340</t>
  </si>
  <si>
    <t>1522-1970</t>
  </si>
  <si>
    <t>International Journal of Tourism Research</t>
  </si>
  <si>
    <t>https://onlinelibrary.wiley.com/page/journal/15221970/homepage/FundedAccess.html</t>
  </si>
  <si>
    <t>IJTD</t>
  </si>
  <si>
    <t>1360-3736</t>
  </si>
  <si>
    <t>1468-2419</t>
  </si>
  <si>
    <t>International Journal of Training and Development</t>
  </si>
  <si>
    <t>https://onlinelibrary.wiley.com/page/journal/14682419/homepage/FundedAccess.html</t>
  </si>
  <si>
    <t>IJUR</t>
  </si>
  <si>
    <t>0309-1317</t>
  </si>
  <si>
    <t>1468-2427</t>
  </si>
  <si>
    <t>International Journal of Urban and Regional Research</t>
  </si>
  <si>
    <t>https://onlinelibrary.wiley.com/page/journal/14682427/homepage/FundedAccess.html</t>
  </si>
  <si>
    <t>https://onlinelibrary.wiley.com/page/journal/14682427/homepage/Contact.html</t>
  </si>
  <si>
    <t>IJUN</t>
  </si>
  <si>
    <t>1749-7701</t>
  </si>
  <si>
    <t>1749-771X</t>
  </si>
  <si>
    <t>1749771X</t>
  </si>
  <si>
    <t>International Journal of Urological Nursing</t>
  </si>
  <si>
    <t>https://onlinelibrary.wiley.com/journal/1749771X/homepage/FundedAccess.html</t>
  </si>
  <si>
    <t>IJU</t>
  </si>
  <si>
    <t>0919-8172</t>
  </si>
  <si>
    <t>1442-2042</t>
  </si>
  <si>
    <t>International Journal of Urology</t>
  </si>
  <si>
    <t>https://onlinelibrary.wiley.com/page/journal/14422042/homepage/FundedAccess.html</t>
  </si>
  <si>
    <t>https://onlinelibrary.wiley.com/page/journal/14422042/homepage/Contact.html</t>
  </si>
  <si>
    <t>IJVM</t>
  </si>
  <si>
    <t>International Journal of Vascular Medicine</t>
  </si>
  <si>
    <t>https://onlinelibrary.wiley.com/page/journal/1839/homepage/open-access</t>
  </si>
  <si>
    <t>https://onlinelibrary.wiley.com/page/journal/1839/homepage/author-guidelines</t>
  </si>
  <si>
    <t>IJZ</t>
  </si>
  <si>
    <t>International Journal of Zoology</t>
  </si>
  <si>
    <t>https://onlinelibrary.wiley.com/page/journal/6272/homepage/open-access</t>
  </si>
  <si>
    <t>https://onlinelibrary.wiley.com/page/journal/6272/homepage/author-guidelines</t>
  </si>
  <si>
    <t>IMIG</t>
  </si>
  <si>
    <t>0020-7985</t>
  </si>
  <si>
    <t>1468-2435</t>
  </si>
  <si>
    <t>International Migration</t>
  </si>
  <si>
    <t>https://onlinelibrary.wiley.com/page/journal/14682435/homepage/FundedAccess.html</t>
  </si>
  <si>
    <t>https://onlinelibrary.wiley.com/page/journal/14682435/homepage/forauthors.html</t>
  </si>
  <si>
    <t>INR</t>
  </si>
  <si>
    <t>0020-8132</t>
  </si>
  <si>
    <t>1466-7657</t>
  </si>
  <si>
    <t>International Nursing Review</t>
  </si>
  <si>
    <t>https://onlinelibrary.wiley.com/page/journal/14667657/homepage/FundedAccess.html</t>
  </si>
  <si>
    <t>IRFI</t>
  </si>
  <si>
    <t>1369-412X</t>
  </si>
  <si>
    <t>1468-2443</t>
  </si>
  <si>
    <t>International Review of Finance</t>
  </si>
  <si>
    <t>https://onlinelibrary.wiley.com/page/journal/14682443/homepage/FundedAccess.html</t>
  </si>
  <si>
    <t>IROH</t>
  </si>
  <si>
    <t>1434-2944</t>
  </si>
  <si>
    <t>1522-2632</t>
  </si>
  <si>
    <t>International Review of Hydrobiology</t>
  </si>
  <si>
    <t>https://onlinelibrary.wiley.com/page/journal/15222632/homepage/FundedAccess.html</t>
  </si>
  <si>
    <t>https://onlinelibrary.wiley.com/page/journal/15222632/homepage/forauthors.html</t>
  </si>
  <si>
    <t>IROM</t>
  </si>
  <si>
    <t>0020-8582</t>
  </si>
  <si>
    <t>1758-6631</t>
  </si>
  <si>
    <t>International Review of Mission</t>
  </si>
  <si>
    <t>https://onlinelibrary.wiley.com/page/journal/17586631/homepage/FundedAccess.html</t>
  </si>
  <si>
    <t>ISSJ</t>
  </si>
  <si>
    <t>0020-8701</t>
  </si>
  <si>
    <t>1468-2451</t>
  </si>
  <si>
    <t>International Social Science Journal</t>
  </si>
  <si>
    <t>https://onlinelibrary.wiley.com/page/journal/14682451/homepage/FundedAccess.html</t>
  </si>
  <si>
    <t>ISSR</t>
  </si>
  <si>
    <t>0020-871X</t>
  </si>
  <si>
    <t>1468-246X</t>
  </si>
  <si>
    <t>1468246X</t>
  </si>
  <si>
    <t>International Social Security Review</t>
  </si>
  <si>
    <t>https://onlinelibrary.wiley.com/page/journal/1468246X/homepage/FundedAccess.html</t>
  </si>
  <si>
    <t>https://onlinelibrary.wiley.com/page/journal/1468246x/homepage/forauthors.html</t>
  </si>
  <si>
    <t>INSR</t>
  </si>
  <si>
    <t>0306-7734</t>
  </si>
  <si>
    <t>1751-5823</t>
  </si>
  <si>
    <t>International Statistical Review</t>
  </si>
  <si>
    <t>https://onlinelibrary.wiley.com/page/journal/17515823/homepage/FundedAccess.html</t>
  </si>
  <si>
    <t>ITOR</t>
  </si>
  <si>
    <t>0969-6016</t>
  </si>
  <si>
    <t>1475-3995</t>
  </si>
  <si>
    <t>International Transactions in Operational Research</t>
  </si>
  <si>
    <t>https://onlinelibrary.wiley.com/page/journal/14753995/homepage/FundedAccess.html</t>
  </si>
  <si>
    <t>ITEES</t>
  </si>
  <si>
    <t>International Transactions on Electrical Energy Systems</t>
  </si>
  <si>
    <t>https://onlinelibrary.wiley.com/page/journal/itees/homepage/open-access</t>
  </si>
  <si>
    <t>https://onlinelibrary.wiley.com/page/journal/itees/homepage/author-guidelines</t>
  </si>
  <si>
    <t>IWJ</t>
  </si>
  <si>
    <t>1742-4801</t>
  </si>
  <si>
    <t>1742-481X</t>
  </si>
  <si>
    <t>1742481X</t>
  </si>
  <si>
    <t>International Wound Journal</t>
  </si>
  <si>
    <t>https://onlinelibrary.wiley.com/page/journal/1742481X/homepage/FundedAccess.html</t>
  </si>
  <si>
    <t>$3,410</t>
  </si>
  <si>
    <t>IZY</t>
  </si>
  <si>
    <t>0074-9664</t>
  </si>
  <si>
    <t>1748-1090</t>
  </si>
  <si>
    <t>International Zoo Yearbook</t>
  </si>
  <si>
    <t>ITL2</t>
  </si>
  <si>
    <t>2476-1508</t>
  </si>
  <si>
    <t>Internet Technology Letters</t>
  </si>
  <si>
    <t>https://onlinelibrary.wiley.com/page/journal/24761508/homepage/FundedAccess.html</t>
  </si>
  <si>
    <t>NEWE</t>
  </si>
  <si>
    <t>2572-2331</t>
  </si>
  <si>
    <t>IPPR: Progressive Review</t>
  </si>
  <si>
    <t>https://authorservices.wiley.com/author-resources/Journal-Authors/licensing-open-access/open-access/article-publication-charges.html</t>
  </si>
  <si>
    <t>IRD3</t>
  </si>
  <si>
    <t>2834-2879</t>
  </si>
  <si>
    <t>iRadiology</t>
  </si>
  <si>
    <t xml:space="preserve">https://onlinelibrary.wiley.com/page/journal/28342879/homepage/open-access </t>
  </si>
  <si>
    <t>IRD</t>
  </si>
  <si>
    <t>1531-0353</t>
  </si>
  <si>
    <t>1531-0361</t>
  </si>
  <si>
    <t>Irrigation and Drainage</t>
  </si>
  <si>
    <t>https://onlinelibrary.wiley.com/page/journal/15310361/homepage/FundedAccess.html</t>
  </si>
  <si>
    <t>VOXS</t>
  </si>
  <si>
    <t>1751-2816</t>
  </si>
  <si>
    <t>1751-2824</t>
  </si>
  <si>
    <t>ISBT Science Series</t>
  </si>
  <si>
    <t>https://onlinelibrary.wiley.com/page/journal/17512824/homepage/FundedAccess.html</t>
  </si>
  <si>
    <t>IAR</t>
  </si>
  <si>
    <t>1038-4871</t>
  </si>
  <si>
    <t>1440-1738</t>
  </si>
  <si>
    <t>Island Arc</t>
  </si>
  <si>
    <t>https://onlinelibrary.wiley.com/page/journal/14401738/homepage/FundedAccess.html</t>
  </si>
  <si>
    <t>IJCH</t>
  </si>
  <si>
    <t>0021-2148</t>
  </si>
  <si>
    <t>1869-5868</t>
  </si>
  <si>
    <t>Israel Journal of Chemistry</t>
  </si>
  <si>
    <t>https://onlinelibrary.wiley.com/page/journal/18695868/homepage/2525_onlineopen.html</t>
  </si>
  <si>
    <t>https://onlinelibrary.wiley.com/page/journal/18695868/homepage/2525_forauthors.html</t>
  </si>
  <si>
    <t>IUB</t>
  </si>
  <si>
    <t>1521-6543</t>
  </si>
  <si>
    <t>1521-6551</t>
  </si>
  <si>
    <t>IUBMB Life</t>
  </si>
  <si>
    <t>JAC5</t>
  </si>
  <si>
    <t>2574-9870</t>
  </si>
  <si>
    <t>JACCP: Journal of the American College of Clinical Pharmacy</t>
  </si>
  <si>
    <t>https://onlinelibrary.wiley.com/page/journal/25749870/homepage/forauthors.html#license</t>
  </si>
  <si>
    <t>JAR3</t>
  </si>
  <si>
    <t>2475-8876</t>
  </si>
  <si>
    <t>Japan Architectural Review</t>
  </si>
  <si>
    <t>https://onlinelibrary.wiley.com/page/journal/24758876/homepage/open_access_license_and_copyright.htm</t>
  </si>
  <si>
    <t>https://onlinelibrary.wiley.com/page/journal/24758876/homepage/article_publication_charges.htm</t>
  </si>
  <si>
    <t>JJNS</t>
  </si>
  <si>
    <t>1742-7932</t>
  </si>
  <si>
    <t>1742-7924</t>
  </si>
  <si>
    <t>Japan Journal of Nursing Science</t>
  </si>
  <si>
    <t>https://onlinelibrary.wiley.com/page/journal/17427924/homepage/FundedAccess.html</t>
  </si>
  <si>
    <t>$2,890</t>
  </si>
  <si>
    <t>JERE</t>
  </si>
  <si>
    <t>1352-4739</t>
  </si>
  <si>
    <t>1468-5876</t>
  </si>
  <si>
    <t>Japanese Economic Review - The</t>
  </si>
  <si>
    <t>JPR</t>
  </si>
  <si>
    <t>0021-5368</t>
  </si>
  <si>
    <t>1468-5884</t>
  </si>
  <si>
    <t>Japanese Psychological Research</t>
  </si>
  <si>
    <t>https://onlinelibrary.wiley.com/page/journal/17427924/homepage/Contact.html</t>
  </si>
  <si>
    <t>JCMS</t>
  </si>
  <si>
    <t>0021-9886</t>
  </si>
  <si>
    <t>1468-5965</t>
  </si>
  <si>
    <t>JCMS: Journal of Common Market Studies</t>
  </si>
  <si>
    <t>https://onlinelibrary.wiley.com/page/journal/14685965/homepage/FundedAccess.html</t>
  </si>
  <si>
    <t>$4,170</t>
  </si>
  <si>
    <t>JCV2</t>
  </si>
  <si>
    <t>2692-9384</t>
  </si>
  <si>
    <t xml:space="preserve">JCPP Advances </t>
  </si>
  <si>
    <t>$2,705</t>
  </si>
  <si>
    <t>https://acamh.onlinelibrary.wiley.com/hub/journal/26929384/forauthors.html</t>
  </si>
  <si>
    <t>RCO2</t>
  </si>
  <si>
    <t>2996-1394</t>
  </si>
  <si>
    <t>JCSM Communications</t>
  </si>
  <si>
    <t>https://onlinelibrary.wiley.com/page/journal/26171619/homepage/apc</t>
  </si>
  <si>
    <t>JDDG</t>
  </si>
  <si>
    <t>1610-0379</t>
  </si>
  <si>
    <t>1610-0387</t>
  </si>
  <si>
    <t>JDDG - Journal der Deutschen Dermatologischen Gesellschaft</t>
  </si>
  <si>
    <t>https://onlinelibrary.wiley.com/page/journal/16100387/homepage/FundedAccess.html</t>
  </si>
  <si>
    <t>https://onlinelibrary.wiley.com/page/journal/16100387/homepage/Contact.html</t>
  </si>
  <si>
    <t>JVC2</t>
  </si>
  <si>
    <t>2768-6466</t>
  </si>
  <si>
    <t>JEADV Clinical Practice</t>
  </si>
  <si>
    <t xml:space="preserve">https://staging.onlinelibrary.wiley.com/page/journal/27686566/homepage/open-access </t>
  </si>
  <si>
    <t>JGH3</t>
  </si>
  <si>
    <t>2397-9070</t>
  </si>
  <si>
    <t xml:space="preserve">JGH Open </t>
  </si>
  <si>
    <t>https://onlinelibrary.wiley.com/page/journal/23979070/homepage/open_access_license_and_copyright.htm</t>
  </si>
  <si>
    <t>https://onlinelibrary.wiley.com/page/journal/23979070/homepage/article_publication_charges.htm</t>
  </si>
  <si>
    <t>JMD2</t>
  </si>
  <si>
    <t>2192-8312</t>
  </si>
  <si>
    <t xml:space="preserve">JIMD Reports </t>
  </si>
  <si>
    <t xml:space="preserve">https://onlinelibrary.wiley.com/page/journal/21928312/homepage/article_publication_charges </t>
  </si>
  <si>
    <t>JSP2</t>
  </si>
  <si>
    <t>2572-1143</t>
  </si>
  <si>
    <t>JOR Spine</t>
  </si>
  <si>
    <t>https://onlinelibrary.wiley.com/page/journal/25721143/homepage/open_access_license_and_copyright.htm</t>
  </si>
  <si>
    <t>$2,480</t>
  </si>
  <si>
    <t>https://onlinelibrary.wiley.com/page/journal/25721143/homepage/article_publication_charges.htm</t>
  </si>
  <si>
    <t>JECS</t>
  </si>
  <si>
    <t>1754-0194</t>
  </si>
  <si>
    <t>1754-0208</t>
  </si>
  <si>
    <t>Journal for Eighteenth-Century Studies</t>
  </si>
  <si>
    <t>https://onlinelibrary.wiley.com/page/journal/17540208/homepage/FundedAccess.html</t>
  </si>
  <si>
    <t>JSPN</t>
  </si>
  <si>
    <t>1539-0136</t>
  </si>
  <si>
    <t>1744-6155</t>
  </si>
  <si>
    <t>Journal for Specialists in Pediatric Nursing</t>
  </si>
  <si>
    <t>https://onlinelibrary.wiley.com/page/journal/17446155/homepage/FundedAccess.html</t>
  </si>
  <si>
    <t>NAD</t>
  </si>
  <si>
    <t>2475-5389</t>
  </si>
  <si>
    <t>Journal for the Anthropology of North America</t>
  </si>
  <si>
    <t>JSSR</t>
  </si>
  <si>
    <t>0021-8294</t>
  </si>
  <si>
    <t>1468-5906</t>
  </si>
  <si>
    <t>Journal for the Scientific Study of Religion</t>
  </si>
  <si>
    <t>https://onlinelibrary.wiley.com/page/journal/14685906/homepage/FundedAccess.html</t>
  </si>
  <si>
    <t>JTSB</t>
  </si>
  <si>
    <t>0021-8308</t>
  </si>
  <si>
    <t>1468-5914</t>
  </si>
  <si>
    <t>Journal for the Theory of Social Behaviour</t>
  </si>
  <si>
    <t>https://onlinelibrary.wiley.com/page/journal/14685914/homepage/FundedAccess.html</t>
  </si>
  <si>
    <t>JOAR</t>
  </si>
  <si>
    <t>0021-8456</t>
  </si>
  <si>
    <t>1475-679X</t>
  </si>
  <si>
    <t>1475679X</t>
  </si>
  <si>
    <t>Journal of Accounting Research</t>
  </si>
  <si>
    <t>$4,420</t>
  </si>
  <si>
    <t>JAOC</t>
  </si>
  <si>
    <t>1055-3835</t>
  </si>
  <si>
    <t>2161-1874</t>
  </si>
  <si>
    <t>Journal of Addictions &amp; Offender Counseling</t>
  </si>
  <si>
    <t>https://onlinelibrary.wiley.com/page/journal/21611874/homepage/FundedAccess.html</t>
  </si>
  <si>
    <t>JAAL</t>
  </si>
  <si>
    <t>1081-3004</t>
  </si>
  <si>
    <t>1936-2706</t>
  </si>
  <si>
    <t>Journal of Adolescent &amp; Adult Literacy</t>
  </si>
  <si>
    <t>JAN</t>
  </si>
  <si>
    <t>0309-2402</t>
  </si>
  <si>
    <t>1365-2648</t>
  </si>
  <si>
    <t>Journal of Advanced Nursing</t>
  </si>
  <si>
    <t>https://onlinelibrary.wiley.com/page/journal/13652648/homepage/FundedAccess.html</t>
  </si>
  <si>
    <t>JAT</t>
  </si>
  <si>
    <t>Journal of Advanced Transportation</t>
  </si>
  <si>
    <t>https://onlinelibrary.wiley.com/page/journal/1409/homepage/open-access</t>
  </si>
  <si>
    <t>https://onlinelibrary.wiley.com/page/journal/1409/homepage/author-guidelines</t>
  </si>
  <si>
    <t>JAME</t>
  </si>
  <si>
    <t>1942-2466</t>
  </si>
  <si>
    <t>Journal of Advances in Modeling Earth Systems</t>
  </si>
  <si>
    <t>JAAC</t>
  </si>
  <si>
    <t>0021-8529</t>
  </si>
  <si>
    <t>1540-6245</t>
  </si>
  <si>
    <t>Journal of Aesthetics and Art Criticism - The</t>
  </si>
  <si>
    <t>https://onlinelibrary.wiley.com/page/journal/15406245/homepage/FundedAccess.html</t>
  </si>
  <si>
    <t>JAR</t>
  </si>
  <si>
    <t>Journal of Aging Research</t>
  </si>
  <si>
    <t>https://onlinelibrary.wiley.com/page/journal/9025/homepage/open-access</t>
  </si>
  <si>
    <t>https://onlinelibrary.wiley.com/page/journal/9025/homepage/author-guidelines</t>
  </si>
  <si>
    <t>JOAC</t>
  </si>
  <si>
    <t>1471-0358</t>
  </si>
  <si>
    <t>1471-0366</t>
  </si>
  <si>
    <t>Journal of Agrarian Change</t>
  </si>
  <si>
    <t>https://onlinelibrary.wiley.com/page/journal/14710366/homepage/FundedAccess.html</t>
  </si>
  <si>
    <t>$3,820</t>
  </si>
  <si>
    <t>JAGE</t>
  </si>
  <si>
    <t>0021-857X</t>
  </si>
  <si>
    <t>1477-9552</t>
  </si>
  <si>
    <t>Journal of Agricultural Economics</t>
  </si>
  <si>
    <t>https://onlinelibrary.wiley.com/page/journal/14779552/homepage/FundedAccess.html</t>
  </si>
  <si>
    <t>JAC</t>
  </si>
  <si>
    <t>0931-2250</t>
  </si>
  <si>
    <t>1439-037X</t>
  </si>
  <si>
    <t>1439037X</t>
  </si>
  <si>
    <t>Journal of Agronomy and Crop Science</t>
  </si>
  <si>
    <t>https://onlinelibrary.wiley.com/page/journal/1439037X/homepage/FundedAccess.html</t>
  </si>
  <si>
    <t>JACC</t>
  </si>
  <si>
    <t>1542-7331</t>
  </si>
  <si>
    <t>1542-734X</t>
  </si>
  <si>
    <t>1542734X</t>
  </si>
  <si>
    <t>Journal of American Culture - The</t>
  </si>
  <si>
    <t>https://onlinelibrary.wiley.com/page/journal/1542734X/homepage/FundedAccess.html</t>
  </si>
  <si>
    <t>JAMC</t>
  </si>
  <si>
    <t>Journal of Analytical Methods in Chemistry</t>
  </si>
  <si>
    <t>https://onlinelibrary.wiley.com/page/journal/1471/homepage/open-access</t>
  </si>
  <si>
    <t>https://onlinelibrary.wiley.com/page/journal/1471/homepage/author-guidelines</t>
  </si>
  <si>
    <t>JOAP</t>
  </si>
  <si>
    <t>0021-8774</t>
  </si>
  <si>
    <t>1468-5922</t>
  </si>
  <si>
    <t>Journal of Analytical Psychology</t>
  </si>
  <si>
    <t>https://onlinelibrary.wiley.com/page/journal/14685922/homepage/FundedAccess.html</t>
  </si>
  <si>
    <t>JOA</t>
  </si>
  <si>
    <t>0021-8782</t>
  </si>
  <si>
    <t>1469-7580</t>
  </si>
  <si>
    <t>Journal of Anatomy</t>
  </si>
  <si>
    <t>https://onlinelibrary.wiley.com/page/journal/14697580/homepage/FundedAccess.html</t>
  </si>
  <si>
    <t>JBG</t>
  </si>
  <si>
    <t>0931-2668</t>
  </si>
  <si>
    <t>1439-0388</t>
  </si>
  <si>
    <t>Journal of Animal Breeding and Genetics</t>
  </si>
  <si>
    <t>https://onlinelibrary.wiley.com/page/journal/14390388/homepage/FundedAccess.html</t>
  </si>
  <si>
    <t>JANE</t>
  </si>
  <si>
    <t>0021-8790</t>
  </si>
  <si>
    <t>1365-2656</t>
  </si>
  <si>
    <t>Journal of Animal Ecology</t>
  </si>
  <si>
    <t>$3,610</t>
  </si>
  <si>
    <t>JPN</t>
  </si>
  <si>
    <t>0931-2439</t>
  </si>
  <si>
    <t>1439-0396</t>
  </si>
  <si>
    <t xml:space="preserve">Journal of Animal Physiology and Animal Nutrition </t>
  </si>
  <si>
    <t>https://onlinelibrary.wiley.com/page/journal/14390396/homepage/forauthors.html</t>
  </si>
  <si>
    <t>JABA</t>
  </si>
  <si>
    <t>0021-8855</t>
  </si>
  <si>
    <t>1938-3709</t>
  </si>
  <si>
    <t>Journal of Applied Behavior Analysis</t>
  </si>
  <si>
    <t>https://onlinelibrary.wiley.com/page/journal/19383703/homepage/FundedAccess.html</t>
  </si>
  <si>
    <t>ACM2</t>
  </si>
  <si>
    <t>1526-9914</t>
  </si>
  <si>
    <t>Journal of Applied Clinical Medical Physics</t>
  </si>
  <si>
    <t>$900</t>
  </si>
  <si>
    <t>JCR</t>
  </si>
  <si>
    <t>0021-8898</t>
  </si>
  <si>
    <t>1600-5767</t>
  </si>
  <si>
    <t>S16005767</t>
  </si>
  <si>
    <t>Journal of Applied Crystallography</t>
  </si>
  <si>
    <t>https://journals.iucr.org/j/services/openaccess.html</t>
  </si>
  <si>
    <t>https://journals.iucr.org/j/services/greenopenaccess.html</t>
  </si>
  <si>
    <t>https://journals.iucr.org/j/services/datasharingpolicy.html</t>
  </si>
  <si>
    <t>http://journals.iucr.org/j/services/notesforauthors.html#SEC3.4</t>
  </si>
  <si>
    <t>JPE</t>
  </si>
  <si>
    <t>0021-8901</t>
  </si>
  <si>
    <t>1365-2664</t>
  </si>
  <si>
    <t>Journal of Applied Ecology</t>
  </si>
  <si>
    <t>https://onlinelibrary.wiley.com/page/journal/13652664/homepage/FundedAccess.html</t>
  </si>
  <si>
    <t>JAE</t>
  </si>
  <si>
    <t>0883-7252</t>
  </si>
  <si>
    <t>1099-1255</t>
  </si>
  <si>
    <t>Journal of Applied Econometrics</t>
  </si>
  <si>
    <t>https://onlinelibrary.wiley.com/page/journal/10991255/homepage/FundedAccess.html</t>
  </si>
  <si>
    <t>JEN</t>
  </si>
  <si>
    <t>0931-2048</t>
  </si>
  <si>
    <t>1439-0418</t>
  </si>
  <si>
    <t>Journal of Applied Entomology</t>
  </si>
  <si>
    <t>https://onlinelibrary.wiley.com/page/journal/14390418/homepage/FundedAccess.html</t>
  </si>
  <si>
    <t>JAI</t>
  </si>
  <si>
    <t>Journal of Applied Ichthyology</t>
  </si>
  <si>
    <t>https://onlinelibrary.wiley.com/page/journal/jai/homepage/open-access</t>
  </si>
  <si>
    <t>https://onlinelibrary.wiley.com/page/journal/jai/homepage/author-guidelines</t>
  </si>
  <si>
    <t>JAM</t>
  </si>
  <si>
    <t>Journal of Applied Mathematics</t>
  </si>
  <si>
    <t>https://onlinelibrary.wiley.com/page/journal/4185/homepage/open-access</t>
  </si>
  <si>
    <t>https://onlinelibrary.wiley.com/page/journal/4185/homepage/author-guidelines</t>
  </si>
  <si>
    <t>Journal of Applied Medical Physics</t>
  </si>
  <si>
    <t>https://aapm.onlinelibrary.wiley.com/hub/journal/15269914/about/author-guidelines</t>
  </si>
  <si>
    <t>$600</t>
  </si>
  <si>
    <t>1364-5072</t>
  </si>
  <si>
    <t>1365-2672</t>
  </si>
  <si>
    <t>Journal of Applied Microbiology</t>
  </si>
  <si>
    <t>https://onlinelibrary.wiley.com/page/journal/13652672/homepage/FundedAccess.html</t>
  </si>
  <si>
    <t>JAPP</t>
  </si>
  <si>
    <t>0264-3758</t>
  </si>
  <si>
    <t>1468-5930</t>
  </si>
  <si>
    <t>Journal of Applied Philosophy</t>
  </si>
  <si>
    <t>https://onlinelibrary.wiley.com/page/journal/14685930/homepage/FundedAccess.html</t>
  </si>
  <si>
    <t>APP</t>
  </si>
  <si>
    <t>0021-8995</t>
  </si>
  <si>
    <t>1097-4628</t>
  </si>
  <si>
    <t>Journal of Applied Polymer Science</t>
  </si>
  <si>
    <t>https://onlinelibrary.wiley.com/page/journal/10974628/homepage/FundedAccess.html</t>
  </si>
  <si>
    <t>1360-2322</t>
  </si>
  <si>
    <t>1468-3148</t>
  </si>
  <si>
    <t>Journal of Applied Research in Intellectual Disabilities</t>
  </si>
  <si>
    <t>https://onlinelibrary.wiley.com/page/journal/14683148/homepage/FundedAccess.html</t>
  </si>
  <si>
    <t>JASP</t>
  </si>
  <si>
    <t>0021-9029</t>
  </si>
  <si>
    <t>1559-1816</t>
  </si>
  <si>
    <t>Journal of Applied Social Psychology</t>
  </si>
  <si>
    <t>https://onlinelibrary.wiley.com/page/journal/15591816/homepage/FundedAccess.html</t>
  </si>
  <si>
    <t>0260-437X</t>
  </si>
  <si>
    <t>1099-1263</t>
  </si>
  <si>
    <t>Journal of Applied Toxicology</t>
  </si>
  <si>
    <t>https://onlinelibrary.wiley.com/page/journal/10991263/homepage/FundedAccess.html</t>
  </si>
  <si>
    <t>JOA3</t>
  </si>
  <si>
    <t>1883-2148</t>
  </si>
  <si>
    <t>Journal of Arrhythmia</t>
  </si>
  <si>
    <t>https://onlinelibrary.wiley.com/page/journal/18832148/homepage/open_access_license___copyright.htm</t>
  </si>
  <si>
    <t>$1,540</t>
  </si>
  <si>
    <t>https://onlinelibrary.wiley.com/page/journal/18832148/homepage/forauthors.html</t>
  </si>
  <si>
    <t>http://onlinelibrary.wiley.com/page/journal/18832148/homepage/custom_copy.htm</t>
  </si>
  <si>
    <t>JAV</t>
  </si>
  <si>
    <t>0908-8857</t>
  </si>
  <si>
    <t>1600-048X</t>
  </si>
  <si>
    <t>1600048X</t>
  </si>
  <si>
    <t>Journal of Avian Biology</t>
  </si>
  <si>
    <t>https://onlinelibrary.wiley.com/page/journal/1600048X/homepage/FundedAccess.html</t>
  </si>
  <si>
    <t xml:space="preserve">Mandates </t>
  </si>
  <si>
    <t>JOBM</t>
  </si>
  <si>
    <t>0233-111X</t>
  </si>
  <si>
    <t>1521-4028</t>
  </si>
  <si>
    <t>Journal of Basic Microbiology</t>
  </si>
  <si>
    <t>https://onlinelibrary.wiley.com/page/journal/15214028/homepage/FundedAccess.html</t>
  </si>
  <si>
    <t>https://onlinelibrary.wiley.com/page/journal/15214028/homepage/forauthors.html</t>
  </si>
  <si>
    <t>BDM</t>
  </si>
  <si>
    <t>0894-3257</t>
  </si>
  <si>
    <t>1099-0771</t>
  </si>
  <si>
    <t>Journal of Behavioral Decision Making</t>
  </si>
  <si>
    <t>https://onlinelibrary.wiley.com/page/journal/10990771/homepage/FundedAccess.html</t>
  </si>
  <si>
    <t>JBT</t>
  </si>
  <si>
    <t>1095-6670</t>
  </si>
  <si>
    <t>1099-0461</t>
  </si>
  <si>
    <t>Journal of Biochemical and Molecular Toxicology</t>
  </si>
  <si>
    <t>https://onlinelibrary.wiley.com/page/journal/10990461/homepage/FundedAccess.html</t>
  </si>
  <si>
    <t>JBI</t>
  </si>
  <si>
    <t>0305-0270</t>
  </si>
  <si>
    <t>1365-2699</t>
  </si>
  <si>
    <t>Journal of Biogeography</t>
  </si>
  <si>
    <t>https://onlinelibrary.wiley.com/page/journal/13652699/homepage/FundedAccess.html</t>
  </si>
  <si>
    <t>$4,830</t>
  </si>
  <si>
    <t>JBM.A</t>
  </si>
  <si>
    <t>1549-3296</t>
  </si>
  <si>
    <t>1552-4965</t>
  </si>
  <si>
    <t>Journal of Biomedical Materials Research Part A</t>
  </si>
  <si>
    <t>https://onlinelibrary.wiley.com/page/journal/15524981/homepage/FundedAccess.html</t>
  </si>
  <si>
    <t>https://onlinelibrary.wiley.com/page/journal/15524981/homepage/forauthors.html</t>
  </si>
  <si>
    <t>JBM.B</t>
  </si>
  <si>
    <t>1552-4973</t>
  </si>
  <si>
    <t>1552-4981</t>
  </si>
  <si>
    <t>Journal of Biomedical Materials Research Part B: Applied Biomaterials</t>
  </si>
  <si>
    <t>JBIO</t>
  </si>
  <si>
    <t>1864-063X</t>
  </si>
  <si>
    <t>1864-0648</t>
  </si>
  <si>
    <t>Journal of Biophotonics</t>
  </si>
  <si>
    <t>$3,370</t>
  </si>
  <si>
    <t>https://onlinelibrary.wiley.com/page/journal/18640648/homepage/2475_author_guidelines.html</t>
  </si>
  <si>
    <t>JBFA</t>
  </si>
  <si>
    <t>0306-686X</t>
  </si>
  <si>
    <t>1468-5957</t>
  </si>
  <si>
    <t>Journal of Business Finance &amp; Accounting</t>
  </si>
  <si>
    <t>https://onlinelibrary.wiley.com/page/journal/14685957/homepage/FundedAccess.html</t>
  </si>
  <si>
    <t>JBL</t>
  </si>
  <si>
    <t>0735-3766</t>
  </si>
  <si>
    <t>2158-1592</t>
  </si>
  <si>
    <t>Journal of Business Logistics</t>
  </si>
  <si>
    <t>https://onlinelibrary.wiley.com/page/journal/21581592/homepage/FundedAccess.html</t>
  </si>
  <si>
    <t>JCSM</t>
  </si>
  <si>
    <t>2190-5991</t>
  </si>
  <si>
    <t>2190-6009</t>
  </si>
  <si>
    <t>Journal of Cachexia, Sarcopenia and Muscle</t>
  </si>
  <si>
    <t>https://onlinelibrary.wiley.com/page/journal/1353921906009/homepage/open_access_license_and_copyright.htm</t>
  </si>
  <si>
    <t>$5,400</t>
  </si>
  <si>
    <t>https://onlinelibrary.wiley.com/page/journal/1353921906009/homepage/article_publication_charges.htm</t>
  </si>
  <si>
    <t>JOCS</t>
  </si>
  <si>
    <t>Journal of Cardiac Surgery</t>
  </si>
  <si>
    <t>https://onlinelibrary.wiley.com/page/journal/jocs/homepage/open-access</t>
  </si>
  <si>
    <t>https://onlinelibrary.wiley.com/page/journal/jocs/homepage/author-guidelines</t>
  </si>
  <si>
    <t>JCE</t>
  </si>
  <si>
    <t>1045-3873</t>
  </si>
  <si>
    <t>1540-8167</t>
  </si>
  <si>
    <t>Journal of Cardiovascular Electrophysiology</t>
  </si>
  <si>
    <t>https://onlinelibrary.wiley.com/page/journal/15408167/homepage/FundedAccess.html</t>
  </si>
  <si>
    <t>CCS3</t>
  </si>
  <si>
    <t>1873-961X</t>
  </si>
  <si>
    <t>1873961X</t>
  </si>
  <si>
    <t>Journal of Cell Communication and Signaling</t>
  </si>
  <si>
    <t>https://onlinelibrary.wiley.com/page/journal/1873961X/homepage/open-access</t>
  </si>
  <si>
    <t>JCMM</t>
  </si>
  <si>
    <t>1582-1838</t>
  </si>
  <si>
    <t>1582-4934</t>
  </si>
  <si>
    <t>Journal of Cellular and Molecular Medicine</t>
  </si>
  <si>
    <t>https://onlinelibrary.wiley.com/page/journal/15824934/homepage/open_access_license_and_copyright.htm</t>
  </si>
  <si>
    <t>$5,210</t>
  </si>
  <si>
    <t>https://onlinelibrary.wiley.com/page/journal/15824934/homepage/article_publication_charges.htm</t>
  </si>
  <si>
    <t>JCB</t>
  </si>
  <si>
    <t>0730-2312</t>
  </si>
  <si>
    <t>1097-4644</t>
  </si>
  <si>
    <t>Journal of Cellular Biochemistry</t>
  </si>
  <si>
    <t>https://onlinelibrary.wiley.com/page/journal/10974644/homepage/FundedAccess.html</t>
  </si>
  <si>
    <t>JCP</t>
  </si>
  <si>
    <t>0021-9541</t>
  </si>
  <si>
    <t>1097-4652</t>
  </si>
  <si>
    <t>Journal of Cellular Physiology</t>
  </si>
  <si>
    <t>https://onlinelibrary.wiley.com/page/journal/10974652/homepage/FundedAccess.html</t>
  </si>
  <si>
    <t>JCTB</t>
  </si>
  <si>
    <t>0268-2575</t>
  </si>
  <si>
    <t>1097-4660</t>
  </si>
  <si>
    <t>Journal of Chemical Technology &amp; Biotechnology</t>
  </si>
  <si>
    <t>https://onlinelibrary.wiley.com/page/journal/10974660/homepage/forauthors.html</t>
  </si>
  <si>
    <t>JCHEM</t>
  </si>
  <si>
    <t>Journal of Chemistry</t>
  </si>
  <si>
    <t>https://onlinelibrary.wiley.com/page/journal/2962/homepage/open-access</t>
  </si>
  <si>
    <t>https://onlinelibrary.wiley.com/page/journal/2962/homepage/author-guidelines</t>
  </si>
  <si>
    <t>CEM</t>
  </si>
  <si>
    <t>0886-9383</t>
  </si>
  <si>
    <t>1099-128X</t>
  </si>
  <si>
    <t>1099128X</t>
  </si>
  <si>
    <t>Journal of Chemometrics</t>
  </si>
  <si>
    <t>https://onlinelibrary.wiley.com/page/journal/1099128X/homepage/FundedAccess.html</t>
  </si>
  <si>
    <t>JCAP</t>
  </si>
  <si>
    <t>1073-6077</t>
  </si>
  <si>
    <t>1744-6171</t>
  </si>
  <si>
    <t>Journal of Child and Adolescent Psychiatric Nursing</t>
  </si>
  <si>
    <t>https://onlinelibrary.wiley.com/page/journal/17446171/homepage/FundedAccess.html</t>
  </si>
  <si>
    <t>JCPP</t>
  </si>
  <si>
    <t>0021-9630</t>
  </si>
  <si>
    <t>1469-7610</t>
  </si>
  <si>
    <t>Journal of Child Psychology and Psychiatry</t>
  </si>
  <si>
    <t>https://onlinelibrary.wiley.com/page/journal/14697610/homepage/FundedAccess.html</t>
  </si>
  <si>
    <t>JCA</t>
  </si>
  <si>
    <t>0733-2459</t>
  </si>
  <si>
    <t>1098-1101</t>
  </si>
  <si>
    <t>Journal of Clinical Apheresis</t>
  </si>
  <si>
    <t>https://onlinelibrary.wiley.com/page/journal/10981101/homepage/FundedAccess.html</t>
  </si>
  <si>
    <t>JCH</t>
  </si>
  <si>
    <t>1524-6175</t>
  </si>
  <si>
    <t>1751-7176</t>
  </si>
  <si>
    <t>Journal of Clinical Hypertension</t>
  </si>
  <si>
    <t>JCLA</t>
  </si>
  <si>
    <t>0887-8013</t>
  </si>
  <si>
    <t>1098-2825</t>
  </si>
  <si>
    <t>Journal of Clinical Laboratory Analysis</t>
  </si>
  <si>
    <t>https://onlinelibrary.wiley.com/page/journal/10982825/homepage/FundedAccess.html</t>
  </si>
  <si>
    <t>JOCN</t>
  </si>
  <si>
    <t>0962-1067</t>
  </si>
  <si>
    <t>1365-2702</t>
  </si>
  <si>
    <t>Journal of Clinical Nursing</t>
  </si>
  <si>
    <t>https://onlinelibrary.wiley.com/page/journal/13652702/homepage/FundedAccess.html</t>
  </si>
  <si>
    <t>JCPE</t>
  </si>
  <si>
    <t>0303-6979</t>
  </si>
  <si>
    <t>1600-051X</t>
  </si>
  <si>
    <t>1600051X</t>
  </si>
  <si>
    <t>Journal of Clinical Periodontology</t>
  </si>
  <si>
    <t>https://onlinelibrary.wiley.com/page/journal/1600051X/homepage/FundedAccess.html</t>
  </si>
  <si>
    <t>$5,510</t>
  </si>
  <si>
    <t>JCPH</t>
  </si>
  <si>
    <t>JCP6</t>
  </si>
  <si>
    <t>0091-2700</t>
  </si>
  <si>
    <t>1552-4604</t>
  </si>
  <si>
    <t>Journal of Clinical Pharmacology - The</t>
  </si>
  <si>
    <t>https://accp1.onlinelibrary.wiley.com/hub/journal/15524604/author-guidelines</t>
  </si>
  <si>
    <t>JCPT</t>
  </si>
  <si>
    <t>Journal of Clinical Pharmacy and Therapeutics</t>
  </si>
  <si>
    <t>https://onlinelibrary.wiley.com/page/journal/jcpt/homepage/open-access</t>
  </si>
  <si>
    <t>https://onlinelibrary.wiley.com/page/journal/jcpt/homepage/author-guidelines</t>
  </si>
  <si>
    <t>JCLP</t>
  </si>
  <si>
    <t>0021-9762</t>
  </si>
  <si>
    <t>1097-4679</t>
  </si>
  <si>
    <t>Journal of Clinical Psychology</t>
  </si>
  <si>
    <t>https://onlinelibrary.wiley.com/page/journal/10974679/homepage/FundedAccess.html</t>
  </si>
  <si>
    <t>JCU</t>
  </si>
  <si>
    <t>0091-2751</t>
  </si>
  <si>
    <t>1097-0096</t>
  </si>
  <si>
    <t>Journal of Clinical Ultrasound</t>
  </si>
  <si>
    <t>https://onlinelibrary.wiley.com/page/journal/10970096/homepage/FundedAccess.html</t>
  </si>
  <si>
    <t>JOCC</t>
  </si>
  <si>
    <t>1099-0399</t>
  </si>
  <si>
    <t>2161-1882</t>
  </si>
  <si>
    <t>Journal of College Counseling</t>
  </si>
  <si>
    <t>https://onlinelibrary.wiley.com/page/journal/21611882/homepage/FundedAccess.html</t>
  </si>
  <si>
    <t>JCD</t>
  </si>
  <si>
    <t>1063-8539</t>
  </si>
  <si>
    <t>1520-6610</t>
  </si>
  <si>
    <t>Journal of Combinatorial Designs</t>
  </si>
  <si>
    <t>https://onlinelibrary.wiley.com/page/journal/15206610/homepage/FundedAccess.html</t>
  </si>
  <si>
    <t>JC</t>
  </si>
  <si>
    <t>Journal of Combustion</t>
  </si>
  <si>
    <t>https://onlinelibrary.wiley.com/page/journal/1736/homepage/open-access</t>
  </si>
  <si>
    <t>https://onlinelibrary.wiley.com/page/journal/1736/homepage/author-guidelines</t>
  </si>
  <si>
    <t>CASP</t>
  </si>
  <si>
    <t>1052-9284</t>
  </si>
  <si>
    <t>1099-1298</t>
  </si>
  <si>
    <t>Journal of Community &amp; Applied Social Psychology</t>
  </si>
  <si>
    <t>https://onlinelibrary.wiley.com/page/journal/10991298/homepage/FundedAccess.html</t>
  </si>
  <si>
    <t>JCOP</t>
  </si>
  <si>
    <t>0090-4392</t>
  </si>
  <si>
    <t>1520-6629</t>
  </si>
  <si>
    <t>Journal of Community Psychology</t>
  </si>
  <si>
    <t>https://onlinelibrary.wiley.com/page/journal/15206629/homepage/FundedAccess.html</t>
  </si>
  <si>
    <t>Mandatory</t>
  </si>
  <si>
    <t>CNE</t>
  </si>
  <si>
    <t>0021-9967</t>
  </si>
  <si>
    <t>1096-9861</t>
  </si>
  <si>
    <t>Journal of Comparative Neurology - The</t>
  </si>
  <si>
    <t>https://onlinelibrary.wiley.com/page/journal/10969861/homepage/FundedAccess.html</t>
  </si>
  <si>
    <t>CBE2</t>
  </si>
  <si>
    <t>2379-6154</t>
  </si>
  <si>
    <t>Journal of Competency-Based Education - The</t>
  </si>
  <si>
    <t>JCC</t>
  </si>
  <si>
    <t>0192-8651</t>
  </si>
  <si>
    <t>1096-987X</t>
  </si>
  <si>
    <t>1096987X</t>
  </si>
  <si>
    <t>Journal of Computational Chemistry</t>
  </si>
  <si>
    <t>https://onlinelibrary.wiley.com/page/journal/1096987X/homepage/FundedAccess.html</t>
  </si>
  <si>
    <t>JCAL</t>
  </si>
  <si>
    <t>0266-4909</t>
  </si>
  <si>
    <t>1365-2729</t>
  </si>
  <si>
    <t>Journal of Computer Assisted Learning</t>
  </si>
  <si>
    <t>https://onlinelibrary.wiley.com/page/journal/13652729/homepage/FundedAccess.html</t>
  </si>
  <si>
    <t>JCNC</t>
  </si>
  <si>
    <t>2090715X</t>
  </si>
  <si>
    <t>Journal of Computer Networks and Communications</t>
  </si>
  <si>
    <t>https://onlinelibrary.wiley.com/page/journal/9613/homepage/open-access</t>
  </si>
  <si>
    <t>https://onlinelibrary.wiley.com/page/journal/9613/homepage/author-guidelines</t>
  </si>
  <si>
    <t>JOCA</t>
  </si>
  <si>
    <t>0022-0078</t>
  </si>
  <si>
    <t>1745-6606</t>
  </si>
  <si>
    <t>Journal of Consumer Affairs</t>
  </si>
  <si>
    <t>https://onlinelibrary.wiley.com/page/journal/17456606/homepage/FundedAccess.html</t>
  </si>
  <si>
    <t>https://onlinelibrary.wiley.com/page/journal/17456606/homepage/Contact.html</t>
  </si>
  <si>
    <t>CB</t>
  </si>
  <si>
    <t>1472-0817</t>
  </si>
  <si>
    <t>1479-1838</t>
  </si>
  <si>
    <t>Journal of Consumer Behaviour</t>
  </si>
  <si>
    <t>https://onlinelibrary.wiley.com/page/journal/14791838/homepage/FundedAccess.html</t>
  </si>
  <si>
    <t>1532-7663</t>
  </si>
  <si>
    <t>Journal of Consumer Psychology</t>
  </si>
  <si>
    <t>https://onlinelibrary.wiley.com/page/journal/15327663/homepage/fundedaccess.html</t>
  </si>
  <si>
    <t>JCW3</t>
  </si>
  <si>
    <t>JCWR</t>
  </si>
  <si>
    <t>1936-7031</t>
  </si>
  <si>
    <t>1936-704X</t>
  </si>
  <si>
    <t>1936704X</t>
  </si>
  <si>
    <t>Journal of Contemporary Water Research &amp; Education</t>
  </si>
  <si>
    <t>https://onlinelibrary.wiley.com/page/journal/1936704X/homepage/FundedAccess.html</t>
  </si>
  <si>
    <t>https://onlinelibrary.wiley.com/page/journal/1936704X/homepage/Contact.html</t>
  </si>
  <si>
    <t>JCCM</t>
  </si>
  <si>
    <t>0966-0879</t>
  </si>
  <si>
    <t>1468-5973</t>
  </si>
  <si>
    <t>Journal of Contingencies and Crisis Management</t>
  </si>
  <si>
    <t>https://onlinelibrary.wiley.com/page/journal/14685973/homepage/FundedAccess.html</t>
  </si>
  <si>
    <t>JCSE</t>
  </si>
  <si>
    <t>Journal of Control Science and Engineering</t>
  </si>
  <si>
    <t>https://onlinelibrary.wiley.com/page/journal/5197/homepage/open-access</t>
  </si>
  <si>
    <t>https://onlinelibrary.wiley.com/page/journal/5197/homepage/author-guidelines</t>
  </si>
  <si>
    <t>JCAF</t>
  </si>
  <si>
    <t>1044-8136</t>
  </si>
  <si>
    <t>1097-0053</t>
  </si>
  <si>
    <t>Journal of Corporate Accounting &amp; Finance</t>
  </si>
  <si>
    <t>JOCD</t>
  </si>
  <si>
    <t>1473-2130</t>
  </si>
  <si>
    <t>1473-2165</t>
  </si>
  <si>
    <t>Journal of Cosmetic Dermatology</t>
  </si>
  <si>
    <t>https://onlinelibrary.wiley.com/page/journal/14732165/homepage/forauthors.html</t>
  </si>
  <si>
    <t>https://onlinelibrary.wiley.com/page/journal/14732165/homepage/FundedAccess.html</t>
  </si>
  <si>
    <t>JCAD</t>
  </si>
  <si>
    <t>0748-9633</t>
  </si>
  <si>
    <t>1556-6676</t>
  </si>
  <si>
    <t>Journal of Counseling &amp; Development</t>
  </si>
  <si>
    <t>https://onlinelibrary.wiley.com/page/journal/15566676/homepage/FundedAccess.html</t>
  </si>
  <si>
    <t>JOCB</t>
  </si>
  <si>
    <t>0022-0175</t>
  </si>
  <si>
    <t>2162-6057</t>
  </si>
  <si>
    <t>Journal of Creative Behavior - The</t>
  </si>
  <si>
    <t>https://onlinelibrary.wiley.com/page/journal/21626057/homepage/FundedAccess.html</t>
  </si>
  <si>
    <t>JCI3</t>
  </si>
  <si>
    <t>2693-3101</t>
  </si>
  <si>
    <t>Journal of Critical Infrastructure Policy</t>
  </si>
  <si>
    <t xml:space="preserve">CC BY, CC BY-NC, or CC BY-NC-ND </t>
  </si>
  <si>
    <t>https://onlinelibrary.wiley.com/page/journal/26933101/homepage/open-access</t>
  </si>
  <si>
    <t>CUP</t>
  </si>
  <si>
    <t>0303-6987</t>
  </si>
  <si>
    <t>1600-0560</t>
  </si>
  <si>
    <t>Journal of Cutaneous Pathology</t>
  </si>
  <si>
    <t>JDD</t>
  </si>
  <si>
    <t>1930-7837</t>
  </si>
  <si>
    <t>Journal of Dental Education</t>
  </si>
  <si>
    <t>JDE</t>
  </si>
  <si>
    <t>0385-2407</t>
  </si>
  <si>
    <t>1346-8138</t>
  </si>
  <si>
    <t>Journal of Dermatology - The</t>
  </si>
  <si>
    <t>https://onlinelibrary.wiley.com/page/journal/13468138/homepage/FundedAccess.html</t>
  </si>
  <si>
    <t>JDB</t>
  </si>
  <si>
    <t>1753-0407</t>
  </si>
  <si>
    <t>Journal of Diabetes</t>
  </si>
  <si>
    <t>https://authorservices.wiley.com/open-research/open-access/index.html</t>
  </si>
  <si>
    <t>https://onlinelibrary.wiley.com/page/journal/17530407/homepage/fundedaccess.html</t>
  </si>
  <si>
    <t>JDI</t>
  </si>
  <si>
    <t>2040-1116</t>
  </si>
  <si>
    <t>2040-1124</t>
  </si>
  <si>
    <t>Journal of Diabetes Investigation</t>
  </si>
  <si>
    <t>https://onlinelibrary.wiley.com/page/journal/20401124/homepage/open_access_license_and_copyright.htm</t>
  </si>
  <si>
    <t>https://onlinelibrary.wiley.com/page/journal/20401124/homepage/article_publication_charges.htm</t>
  </si>
  <si>
    <t>EDR</t>
  </si>
  <si>
    <t>JDR</t>
  </si>
  <si>
    <t>Journal of Diabetes Research</t>
  </si>
  <si>
    <t>https://onlinelibrary.wiley.com/page/journal/1485/homepage/open-access</t>
  </si>
  <si>
    <t>https://onlinelibrary.wiley.com/page/journal/1485/homepage/author-guidelines</t>
  </si>
  <si>
    <t>CDD</t>
  </si>
  <si>
    <t>1751-2972</t>
  </si>
  <si>
    <t>1751-2980</t>
  </si>
  <si>
    <t>Journal of Digestive Diseases</t>
  </si>
  <si>
    <t>https://onlinelibrary.wiley.com/page/journal/17512980/homepage/FundedAccess.html</t>
  </si>
  <si>
    <t>JEC</t>
  </si>
  <si>
    <t>0022-0477</t>
  </si>
  <si>
    <t>1365-2745</t>
  </si>
  <si>
    <t>Journal of Ecology</t>
  </si>
  <si>
    <t>https://besjournals.onlinelibrary.wiley.com/hub/journal/13652745/author-guidelines</t>
  </si>
  <si>
    <t xml:space="preserve">https://authorservices.wiley.com/author-resources/Journal-Authors/licensing/self-archiving.html </t>
  </si>
  <si>
    <t>JOES</t>
  </si>
  <si>
    <t>0950-0804</t>
  </si>
  <si>
    <t>1467-6419</t>
  </si>
  <si>
    <t>Journal of Economic Surveys</t>
  </si>
  <si>
    <t>https://onlinelibrary.wiley.com/page/journal/14676419/homepage/FundedAccess.html</t>
  </si>
  <si>
    <t>JEMS</t>
  </si>
  <si>
    <t>1058-6407</t>
  </si>
  <si>
    <t>1530-9134</t>
  </si>
  <si>
    <t>Journal of Economics &amp; Management Strategy</t>
  </si>
  <si>
    <t>https://onlinelibrary.wiley.com/page/journal/15309134/homepage/FundedAccess.html</t>
  </si>
  <si>
    <t>JEDM</t>
  </si>
  <si>
    <t>0022-0655</t>
  </si>
  <si>
    <t>1745-3984</t>
  </si>
  <si>
    <t>Journal of Educational Measurement</t>
  </si>
  <si>
    <t>https://onlinelibrary.wiley.com/page/journal/17453984/homepage/forauthors.html</t>
  </si>
  <si>
    <t>JEY2</t>
  </si>
  <si>
    <t>2767-7451</t>
  </si>
  <si>
    <t>Journal of Elder Policy</t>
  </si>
  <si>
    <t>https://onlinelibrary.wiley.com/page/journal/27677451/homepage/open-access</t>
  </si>
  <si>
    <t>JECE</t>
  </si>
  <si>
    <t>Journal of Electrical and Computer Engineering</t>
  </si>
  <si>
    <t>https://onlinelibrary.wiley.com/page/journal/1742/homepage/open-access</t>
  </si>
  <si>
    <t>https://onlinelibrary.wiley.com/page/journal/1742/homepage/author-guidelines</t>
  </si>
  <si>
    <t>JELS</t>
  </si>
  <si>
    <t>1740-1453</t>
  </si>
  <si>
    <t>1740-1461</t>
  </si>
  <si>
    <t>Journal of Empirical Legal Studies</t>
  </si>
  <si>
    <t>https://onlinelibrary.wiley.com/page/journal/17401461/homepage/FundedAccess.html</t>
  </si>
  <si>
    <t>https://onlinelibrary.wiley.com/page/journal/17401461/homepage/Contact.html</t>
  </si>
  <si>
    <t>JOEC</t>
  </si>
  <si>
    <t>0022-0787</t>
  </si>
  <si>
    <t>2161-1920</t>
  </si>
  <si>
    <t>Journal of Employment Counseling</t>
  </si>
  <si>
    <t>https://onlinelibrary.wiley.com/page/journal/21611920/homepage/FundedAccess.html</t>
  </si>
  <si>
    <t>JE</t>
  </si>
  <si>
    <t>Journal of Engineering</t>
  </si>
  <si>
    <t>https://onlinelibrary.wiley.com/page/journal/3962/homepage/open-access</t>
  </si>
  <si>
    <t>https://onlinelibrary.wiley.com/page/journal/3962/homepage/author-guidelines</t>
  </si>
  <si>
    <t>JEE</t>
  </si>
  <si>
    <t>1069-4730</t>
  </si>
  <si>
    <t>2168-9830</t>
  </si>
  <si>
    <t>Journal of Engineering Education</t>
  </si>
  <si>
    <t>JEPH</t>
  </si>
  <si>
    <t>Journal of Environmental and Public Health</t>
  </si>
  <si>
    <t>https://onlinelibrary.wiley.com/page/journal/4642/homepage/open-access</t>
  </si>
  <si>
    <t>$1,450</t>
  </si>
  <si>
    <t>https://onlinelibrary.wiley.com/page/journal/4642/homepage/author-guidelines</t>
  </si>
  <si>
    <t>JEQ2</t>
  </si>
  <si>
    <t>1537-2537</t>
  </si>
  <si>
    <t xml:space="preserve">Journal of Environmental Quality </t>
  </si>
  <si>
    <t>https://acsess.onlinelibrary.wiley.com/hub/journal/15372537/openaccess</t>
  </si>
  <si>
    <t>https://www.agronomy.org/publications/journals/author-resources/jeq-instructions</t>
  </si>
  <si>
    <t>JERD</t>
  </si>
  <si>
    <t>1496-4155</t>
  </si>
  <si>
    <t>1708-8240</t>
  </si>
  <si>
    <t>Journal of Esthetic and Restorative Dentistry</t>
  </si>
  <si>
    <t>https://onlinelibrary.wiley.com/page/journal/17088240/homepage/FundedAccess.html</t>
  </si>
  <si>
    <t>JEU</t>
  </si>
  <si>
    <t>1066-5234</t>
  </si>
  <si>
    <t>1550-7408</t>
  </si>
  <si>
    <t>Journal of Eukaryotic Microbiology - The</t>
  </si>
  <si>
    <t>https://onlinelibrary.wiley.com/page/journal/15507408/homepage/FundedAccess.html</t>
  </si>
  <si>
    <t>JEP</t>
  </si>
  <si>
    <t>1356-1294</t>
  </si>
  <si>
    <t>1365-2753</t>
  </si>
  <si>
    <t>Journal of Evaluation in Clinical Practice</t>
  </si>
  <si>
    <t>https://onlinelibrary.wiley.com/page/journal/13652753/homepage/forauthors.html</t>
  </si>
  <si>
    <t>JEBM</t>
  </si>
  <si>
    <t>1756-5383</t>
  </si>
  <si>
    <t>1756-5391</t>
  </si>
  <si>
    <t>Journal of Evidence-Based Medicine</t>
  </si>
  <si>
    <t>https://onlinelibrary.wiley.com/page/journal/17565391/homepage/FundedAccess.html</t>
  </si>
  <si>
    <t>JEO</t>
  </si>
  <si>
    <t>2197-1153</t>
  </si>
  <si>
    <t>Journal of Experimental Orthopaedics</t>
  </si>
  <si>
    <t>$1,850</t>
  </si>
  <si>
    <t>https://esskajournals.onlinelibrary.wiley.com/hub/journal/21971153/homepage/open-access</t>
  </si>
  <si>
    <t>JEZ</t>
  </si>
  <si>
    <t>JEZ.A</t>
  </si>
  <si>
    <t>JEZA</t>
  </si>
  <si>
    <t>1932-5223</t>
  </si>
  <si>
    <t>1932-5231</t>
  </si>
  <si>
    <t>Journal of Experimental Zoology Part A: Ecological Genetics and Physiology</t>
  </si>
  <si>
    <t>JEZ.B</t>
  </si>
  <si>
    <t>1552-5007</t>
  </si>
  <si>
    <t>1552-5015</t>
  </si>
  <si>
    <t>Journal of Experimental Zoology Part B: Molecular and Developmental Evolution</t>
  </si>
  <si>
    <t>https://onlinelibrary.wiley.com/page/journal/14209101/homepage/FundedAccess.html</t>
  </si>
  <si>
    <t>JEX2</t>
  </si>
  <si>
    <t>2768-2811</t>
  </si>
  <si>
    <t>Journal of Extracellular Biology</t>
  </si>
  <si>
    <t>https://onlinelibrary.wiley.com/page/journal/27682811/homepage/open-access</t>
  </si>
  <si>
    <t>JEV2</t>
  </si>
  <si>
    <t>2001-3078</t>
  </si>
  <si>
    <t>Journal of Extracellular Vesicles</t>
  </si>
  <si>
    <t>https://onlinelibrary.wiley.com/page/journal/20013078/homepage/author-guidelines</t>
  </si>
  <si>
    <t>JFTR</t>
  </si>
  <si>
    <t>1756-2570</t>
  </si>
  <si>
    <t>1756-2589</t>
  </si>
  <si>
    <t>Journal of Family Theory &amp; Review</t>
  </si>
  <si>
    <t>https://onlinelibrary.wiley.com/page/journal/17562589/homepage/FundedAccess.html</t>
  </si>
  <si>
    <t>JOFT</t>
  </si>
  <si>
    <t>0163-4445</t>
  </si>
  <si>
    <t>1467-6427</t>
  </si>
  <si>
    <t>Journal of Family Therapy</t>
  </si>
  <si>
    <t>https://onlinelibrary.wiley.com/page/journal/14676427/homepage/FundedAccess.html</t>
  </si>
  <si>
    <t>ROB</t>
  </si>
  <si>
    <t>1556-4959</t>
  </si>
  <si>
    <t>1556-4967</t>
  </si>
  <si>
    <t>Journal of Field Robotics</t>
  </si>
  <si>
    <t>https://onlinelibrary.wiley.com/page/journal/15564967/homepage/FundedAccess.html</t>
  </si>
  <si>
    <t>JOFI</t>
  </si>
  <si>
    <t>0022-1082</t>
  </si>
  <si>
    <t>1540-6261</t>
  </si>
  <si>
    <t>Journal of Finance</t>
  </si>
  <si>
    <t>https://onlinelibrary.wiley.com/page/journal/15406261/homepage/Contact.html</t>
  </si>
  <si>
    <t>JFIR</t>
  </si>
  <si>
    <t>0270-2592</t>
  </si>
  <si>
    <t>1475-6803</t>
  </si>
  <si>
    <t>Journal of Financial Research - The</t>
  </si>
  <si>
    <t>https://onlinelibrary.wiley.com/page/journal/14756803/homepage/FundedAccess.html</t>
  </si>
  <si>
    <t>JFB</t>
  </si>
  <si>
    <t>0022-1112</t>
  </si>
  <si>
    <t>1095-8649</t>
  </si>
  <si>
    <t>Journal of Fish Biology</t>
  </si>
  <si>
    <t>https://onlinelibrary.wiley.com/page/journal/10958649/homepage/FundedAccess.html</t>
  </si>
  <si>
    <t>JFD</t>
  </si>
  <si>
    <t>0140-7775</t>
  </si>
  <si>
    <t>1365-2761</t>
  </si>
  <si>
    <t>Journal of Fish Diseases</t>
  </si>
  <si>
    <t>https://onlinelibrary.wiley.com/page/journal/13652761/homepage/FundedAccess.html</t>
  </si>
  <si>
    <t>JFR3</t>
  </si>
  <si>
    <t>1753-318X</t>
  </si>
  <si>
    <t>1753318X</t>
  </si>
  <si>
    <t>Journal of Flood Risk Management</t>
  </si>
  <si>
    <t>https://onlinelibrary.wiley.com/page/journal/1753318X/homepage/FundedAccess.html</t>
  </si>
  <si>
    <t>JFBC</t>
  </si>
  <si>
    <t>Journal of Food Biochemistry</t>
  </si>
  <si>
    <t>https://onlinelibrary.wiley.com/page/journal/jfbc/homepage/open-access</t>
  </si>
  <si>
    <t>https://onlinelibrary.wiley.com/page/journal/jfbc/homepage/author-guidelines</t>
  </si>
  <si>
    <t>JFPE</t>
  </si>
  <si>
    <t>0145-8876</t>
  </si>
  <si>
    <t>1745-4530</t>
  </si>
  <si>
    <t>Journal of Food Process Engineering</t>
  </si>
  <si>
    <t>https://onlinelibrary.wiley.com/page/journal/17454530/homepage/FundedAccess.html</t>
  </si>
  <si>
    <t>JFPP</t>
  </si>
  <si>
    <t>Journal of Food Processing and Preservation</t>
  </si>
  <si>
    <t>https://onlinelibrary.wiley.com/page/journal/jfpp/homepage/open-access</t>
  </si>
  <si>
    <t>https://onlinelibrary.wiley.com/page/journal/jfpp/homepage/author-guidelines</t>
  </si>
  <si>
    <t>JFQ</t>
  </si>
  <si>
    <t>Journal of Food Quality</t>
  </si>
  <si>
    <t>https://onlinelibrary.wiley.com/page/journal/6095/homepage/open-access</t>
  </si>
  <si>
    <t>https://onlinelibrary.wiley.com/page/journal/6095/homepage/author-guidelines</t>
  </si>
  <si>
    <t>JFS</t>
  </si>
  <si>
    <t>0149-6085</t>
  </si>
  <si>
    <t>1745-4565</t>
  </si>
  <si>
    <t>Journal of Food Safety</t>
  </si>
  <si>
    <t>https://onlinelibrary.wiley.com/page/journal/17454565/homepage/FundedAccess.html</t>
  </si>
  <si>
    <t>JFDS</t>
  </si>
  <si>
    <t>0022-1147</t>
  </si>
  <si>
    <t>1750-3841</t>
  </si>
  <si>
    <t>Journal of Food Science</t>
  </si>
  <si>
    <t>https://onlinelibrary.wiley.com/page/journal/17503841/homepage/FundedAccess.html</t>
  </si>
  <si>
    <t>JFS3</t>
  </si>
  <si>
    <t>1541-4329</t>
  </si>
  <si>
    <t>Journal of Food Science Education</t>
  </si>
  <si>
    <t>FOR</t>
  </si>
  <si>
    <t>0277-6693</t>
  </si>
  <si>
    <t>1099-131X</t>
  </si>
  <si>
    <t>1099131X</t>
  </si>
  <si>
    <t>Journal of Forecasting</t>
  </si>
  <si>
    <t>https://onlinelibrary.wiley.com/page/journal/1099131X/homepage/FundedAccess.html</t>
  </si>
  <si>
    <t>JFO</t>
  </si>
  <si>
    <t>0022-1198</t>
  </si>
  <si>
    <t>1556-4029</t>
  </si>
  <si>
    <t>Journal of Forensic Sciences</t>
  </si>
  <si>
    <t>https://onlinelibrary.wiley.com/page/journal/15564029/homepage/FundedAccess.html</t>
  </si>
  <si>
    <t>JFSA</t>
  </si>
  <si>
    <t>Journal of Function Spaces</t>
  </si>
  <si>
    <t>https://onlinelibrary.wiley.com/page/journal/9303/homepage/open-access</t>
  </si>
  <si>
    <t>https://onlinelibrary.wiley.com/page/journal/9303/homepage/author-guidelines</t>
  </si>
  <si>
    <t>FUT</t>
  </si>
  <si>
    <t>0270-7314</t>
  </si>
  <si>
    <t>1096-9934</t>
  </si>
  <si>
    <t>Journal of Futures Markets</t>
  </si>
  <si>
    <t>https://onlinelibrary.wiley.com/page/journal/10969934/homepage/FundedAccess.html</t>
  </si>
  <si>
    <t>JGH</t>
  </si>
  <si>
    <t>0815-9319</t>
  </si>
  <si>
    <t>1440-1746</t>
  </si>
  <si>
    <t>Journal of Gastroenterology and Hepatology</t>
  </si>
  <si>
    <t>https://onlinelibrary.wiley.com/page/journal/14401746/homepage/FundedAccess.html</t>
  </si>
  <si>
    <t>$4,620</t>
  </si>
  <si>
    <t>JGM</t>
  </si>
  <si>
    <t>1099-498X</t>
  </si>
  <si>
    <t>1521-2254</t>
  </si>
  <si>
    <t>Journal of Gene Medicine - The</t>
  </si>
  <si>
    <t>https://onlinelibrary.wiley.com/page/journal/15212254/homepage/forauthors.html</t>
  </si>
  <si>
    <t>JGF2</t>
  </si>
  <si>
    <t>2189-7948</t>
  </si>
  <si>
    <t xml:space="preserve">Journal of General and Family Medicine </t>
  </si>
  <si>
    <t>https://onlinelibrary.wiley.com/page/journal/21897948/homepage/open_access_license_and_copyright.htm</t>
  </si>
  <si>
    <t>https://onlinelibrary.wiley.com/page/journal/21897948/homepage/article_publication_charges.htm</t>
  </si>
  <si>
    <t>JGE</t>
  </si>
  <si>
    <t>Journal of GeoEnergy</t>
  </si>
  <si>
    <t>https://onlinelibrary.wiley.com/page/journal/jge/homepage/open-access</t>
  </si>
  <si>
    <t>https://onlinelibrary.wiley.com/page/journal/jge/homepage/author-guidelines</t>
  </si>
  <si>
    <t>JGRD</t>
  </si>
  <si>
    <t>2169-897X</t>
  </si>
  <si>
    <t>2169-8996</t>
  </si>
  <si>
    <t>Journal of Geophysical Research: Atmospheres</t>
  </si>
  <si>
    <t>JGRG</t>
  </si>
  <si>
    <t>2169-8953</t>
  </si>
  <si>
    <t>2169-8961</t>
  </si>
  <si>
    <t>Journal of Geophysical Research: Biogeosciences</t>
  </si>
  <si>
    <t>JGRF</t>
  </si>
  <si>
    <t>2169-9003</t>
  </si>
  <si>
    <t>2169-9011</t>
  </si>
  <si>
    <t>Journal of Geophysical Research: Earth Surface</t>
  </si>
  <si>
    <t>JGR1</t>
  </si>
  <si>
    <t>2993-5210</t>
  </si>
  <si>
    <t>Journal of Geophysical Research: Machine Learning and Computation</t>
  </si>
  <si>
    <t>https://www.agu.org/publications/authors/open-access</t>
  </si>
  <si>
    <t>https://agupubs.onlinelibrary.wiley.com/hub/journal/29935210/open-access</t>
  </si>
  <si>
    <t>JGRC</t>
  </si>
  <si>
    <t>2169-9275</t>
  </si>
  <si>
    <t>2169-9291</t>
  </si>
  <si>
    <t>Journal of Geophysical Research: Oceans</t>
  </si>
  <si>
    <t>JGRE</t>
  </si>
  <si>
    <t>2169-9097</t>
  </si>
  <si>
    <t>2169-9100</t>
  </si>
  <si>
    <t>Journal of Geophysical Research: Planets</t>
  </si>
  <si>
    <t>JGRB</t>
  </si>
  <si>
    <t>2169-9313</t>
  </si>
  <si>
    <t>2169-9356</t>
  </si>
  <si>
    <t>Journal of Geophysical Research: Solid Earth</t>
  </si>
  <si>
    <t>JGRA</t>
  </si>
  <si>
    <t>2169-9380</t>
  </si>
  <si>
    <t>2169-9402</t>
  </si>
  <si>
    <t>Journal of Geophysical Research: Space Physics</t>
  </si>
  <si>
    <t>JGT</t>
  </si>
  <si>
    <t>0364-9024</t>
  </si>
  <si>
    <t>1097-0118</t>
  </si>
  <si>
    <t>Journal of Graph Theory</t>
  </si>
  <si>
    <t>https://onlinelibrary.wiley.com/page/journal/10970118/homepage/FundedAccess.html</t>
  </si>
  <si>
    <t>JHE</t>
  </si>
  <si>
    <t>Journal of Healthcare Engineering</t>
  </si>
  <si>
    <t>https://onlinelibrary.wiley.com/page/journal/7158/homepage/open-access</t>
  </si>
  <si>
    <t>$2,375</t>
  </si>
  <si>
    <t>https://onlinelibrary.wiley.com/page/journal/7158/homepage/author-guidelines</t>
  </si>
  <si>
    <t>JHRM</t>
  </si>
  <si>
    <t>1074-4797</t>
  </si>
  <si>
    <t>2040-0861</t>
  </si>
  <si>
    <t>Journal of Healthcare Risk Management</t>
  </si>
  <si>
    <t>JHBP</t>
  </si>
  <si>
    <t>1868-6974</t>
  </si>
  <si>
    <t>1868-6982</t>
  </si>
  <si>
    <t>Journal of Hepato-Biliary-Pancreatic Sciences</t>
  </si>
  <si>
    <t>https://onlinelibrary.wiley.com/page/journal/18686982/homepage/FundedAccess.html</t>
  </si>
  <si>
    <t>JHET</t>
  </si>
  <si>
    <t>0022-152X</t>
  </si>
  <si>
    <t>1943-5193</t>
  </si>
  <si>
    <t>Journal of Heterocyclic Chemistry</t>
  </si>
  <si>
    <t>https://onlinelibrary.wiley.com/page/journal/19435193/homepage/FundedAccess.html</t>
  </si>
  <si>
    <t>JOHS</t>
  </si>
  <si>
    <t>0952-1909</t>
  </si>
  <si>
    <t>1467-6443</t>
  </si>
  <si>
    <t>Journal of Historical Sociology</t>
  </si>
  <si>
    <t>https://onlinelibrary.wiley.com/page/journal/14676443/homepage/FundedAccess.html</t>
  </si>
  <si>
    <t>JHN</t>
  </si>
  <si>
    <t>0952-3871</t>
  </si>
  <si>
    <t>1365-277X</t>
  </si>
  <si>
    <t>1365277X</t>
  </si>
  <si>
    <t>Journal of Human Nutrition and Dietetics</t>
  </si>
  <si>
    <t>https://onlinelibrary.wiley.com/page/journal/1365277X/homepage/FundedAccess.html</t>
  </si>
  <si>
    <t>JOHC</t>
  </si>
  <si>
    <t>2159-0311</t>
  </si>
  <si>
    <t>2161-1939</t>
  </si>
  <si>
    <t>Journal of Humanistic Counseling - The</t>
  </si>
  <si>
    <t>https://onlinelibrary.wiley.com/page/journal/21611939/homepage/FundedAccess.html</t>
  </si>
  <si>
    <t>CDI</t>
  </si>
  <si>
    <t>JIR</t>
  </si>
  <si>
    <t>Journal of Immunology Research</t>
  </si>
  <si>
    <t>https://onlinelibrary.wiley.com/page/journal/1607/homepage/open-access</t>
  </si>
  <si>
    <t>https://onlinelibrary.wiley.com/page/journal/1607/homepage/author-guidelines</t>
  </si>
  <si>
    <t>JOIE</t>
  </si>
  <si>
    <t>0022-1821</t>
  </si>
  <si>
    <t>1467-6451</t>
  </si>
  <si>
    <t>Journal of Industrial Economics</t>
  </si>
  <si>
    <t>https://onlinelibrary.wiley.com/page/journal/14676451/homepage/FundedAccess.html</t>
  </si>
  <si>
    <t>JIPB</t>
  </si>
  <si>
    <t>1672-9072</t>
  </si>
  <si>
    <t>1744-7909</t>
  </si>
  <si>
    <t>Journal of Integrative Plant Biology</t>
  </si>
  <si>
    <t>https://onlinelibrary.wiley.com/page/journal/17447909/homepage/FundedAccess.html</t>
  </si>
  <si>
    <t>0964-2633</t>
  </si>
  <si>
    <t>1365-2788</t>
  </si>
  <si>
    <t>Journal of Intellectual Disability Research</t>
  </si>
  <si>
    <t>https://onlinelibrary.wiley.com/page/journal/13652788/homepage/FundedAccess.html</t>
  </si>
  <si>
    <t>JIM4</t>
  </si>
  <si>
    <t>2837-6757</t>
  </si>
  <si>
    <t>Journal of Intelligent Medicine</t>
  </si>
  <si>
    <t>https://onlinelibrary.wiley.com/page/journal/28376757/homepage/open-access</t>
  </si>
  <si>
    <t>https://onlinelibrary.wiley.com/page/journal/28376757/homepage/author-guidelines</t>
  </si>
  <si>
    <t>JOID</t>
  </si>
  <si>
    <t>1071-7641</t>
  </si>
  <si>
    <t>1939-1668</t>
  </si>
  <si>
    <t>Journal of Interior Design</t>
  </si>
  <si>
    <t>https://onlinelibrary.wiley.com/page/journal/19391668/homepage/FundedAccess.html</t>
  </si>
  <si>
    <t>JOIM</t>
  </si>
  <si>
    <t>0954-6820</t>
  </si>
  <si>
    <t>1365-2796</t>
  </si>
  <si>
    <t>Journal of Internal Medicine</t>
  </si>
  <si>
    <t>https://onlinelibrary.wiley.com/page/journal/13652796/homepage/forauthors.html</t>
  </si>
  <si>
    <t>JID</t>
  </si>
  <si>
    <t>0954-1748</t>
  </si>
  <si>
    <t>1099-1328</t>
  </si>
  <si>
    <t>Journal of International Development</t>
  </si>
  <si>
    <t>https://onlinelibrary.wiley.com/page/journal/10991328/homepage/FundedAccess.html</t>
  </si>
  <si>
    <t>JIFM</t>
  </si>
  <si>
    <t>0954-1314</t>
  </si>
  <si>
    <t>1467-646X</t>
  </si>
  <si>
    <t>1467646X</t>
  </si>
  <si>
    <t>Journal of International Financial Management &amp; Accounting</t>
  </si>
  <si>
    <t>https://onlinelibrary.wiley.com/page/journal/1467646X/homepage/FundedAccess.html</t>
  </si>
  <si>
    <t>JITC</t>
  </si>
  <si>
    <t>Journal of Interventional Cardiology</t>
  </si>
  <si>
    <t>https://onlinelibrary.wiley.com/page/journal/5040/homepage/open-access</t>
  </si>
  <si>
    <t>https://onlinelibrary.wiley.com/page/journal/5040/homepage/author-guidelines</t>
  </si>
  <si>
    <t>JIP</t>
  </si>
  <si>
    <t>1544-4759</t>
  </si>
  <si>
    <t>1544-4767</t>
  </si>
  <si>
    <t>Journal of Investigative Psychology and Offender Profiling</t>
  </si>
  <si>
    <t>https://onlinelibrary.wiley.com/page/journal/15444767/homepage/FundedAccess.html</t>
  </si>
  <si>
    <t>JJA2</t>
  </si>
  <si>
    <t>1883-3772</t>
  </si>
  <si>
    <t>Journal of Japanese Association for Acute Medicine</t>
  </si>
  <si>
    <t>JLCR</t>
  </si>
  <si>
    <t>JLC</t>
  </si>
  <si>
    <t>0362-4803</t>
  </si>
  <si>
    <t>1099-1344</t>
  </si>
  <si>
    <t>Journal of Labelled Compounds and Radiopharmaceuticals</t>
  </si>
  <si>
    <t>https://onlinelibrary.wiley.com/page/journal/10991344/homepage/FundedAccess.html</t>
  </si>
  <si>
    <t>WUSA</t>
  </si>
  <si>
    <t>2471-4607</t>
  </si>
  <si>
    <t>Journal of Labour and Society</t>
  </si>
  <si>
    <t>https://onlinelibrary.wiley.com/page/journal/24714607/homepage/FundedAccess.html</t>
  </si>
  <si>
    <t>JLCA</t>
  </si>
  <si>
    <t>1935-4932</t>
  </si>
  <si>
    <t>1935-4940</t>
  </si>
  <si>
    <t>Journal of Latin American and Caribbean Anthropology</t>
  </si>
  <si>
    <t>https://anthrosource.onlinelibrary.wiley.com/hub/journal/19354940/about/author-guidelines</t>
  </si>
  <si>
    <t>JOLS</t>
  </si>
  <si>
    <t>0263-323X</t>
  </si>
  <si>
    <t>1467-6478</t>
  </si>
  <si>
    <t>Journal of Law and Society</t>
  </si>
  <si>
    <t>https://onlinelibrary.wiley.com/page/journal/14676478/homepage/FundedAccess.html</t>
  </si>
  <si>
    <t>https://onlinelibrary.wiley.com/page/journal/14676478/homepage/forauthors.html</t>
  </si>
  <si>
    <t>JLS</t>
  </si>
  <si>
    <t>1935-2611</t>
  </si>
  <si>
    <t>1935-262X</t>
  </si>
  <si>
    <t>1935262X</t>
  </si>
  <si>
    <t>Journal of Leadership Studies</t>
  </si>
  <si>
    <t>https://onlinelibrary.wiley.com/page/journal/1935262X/homepage/Contact.html</t>
  </si>
  <si>
    <t>JLSE</t>
  </si>
  <si>
    <t>0896-5811</t>
  </si>
  <si>
    <t>1744-1722</t>
  </si>
  <si>
    <t>Journal of Legal Studies Education</t>
  </si>
  <si>
    <t>https://onlinelibrary.wiley.com/page/journal/17441722/homepage/FundedAccess.html</t>
  </si>
  <si>
    <t>https://onlinelibrary.wiley.com/page/journal/17441722/homepage/Contact.html</t>
  </si>
  <si>
    <t>JLB</t>
  </si>
  <si>
    <t>1938-3673</t>
  </si>
  <si>
    <t>Journal of Leukocyte Biology</t>
  </si>
  <si>
    <t xml:space="preserve"> https://jlb.onlinelibrary.wiley.com/hub/journal/19383673/author-information</t>
  </si>
  <si>
    <t>https://jlb.onlinelibrary.wiley.com/hub/journal/19383673/author-information</t>
  </si>
  <si>
    <t>JOLA</t>
  </si>
  <si>
    <t>1055-1360</t>
  </si>
  <si>
    <t>1548-1395</t>
  </si>
  <si>
    <t>Journal of Linguistic Anthropology</t>
  </si>
  <si>
    <t>https://anthrosource.onlinelibrary.wiley.com/hub/journal/15481395/about/author-guidelines</t>
  </si>
  <si>
    <t>JMRI</t>
  </si>
  <si>
    <t>1053-1807</t>
  </si>
  <si>
    <t>1522-2586</t>
  </si>
  <si>
    <t>Journal of Magnetic Resonance Imaging</t>
  </si>
  <si>
    <t>https://onlinelibrary.wiley.com/page/journal/15222586/homepage/FundedAccess.html</t>
  </si>
  <si>
    <t>JOMS</t>
  </si>
  <si>
    <t>0022-2380</t>
  </si>
  <si>
    <t>1467-6486</t>
  </si>
  <si>
    <t>Journal of Management Studies</t>
  </si>
  <si>
    <t>https://onlinelibrary.wiley.com/page/journal/14676486/homepage/FundedAccess.html</t>
  </si>
  <si>
    <t>JMFT</t>
  </si>
  <si>
    <t>0194-472X</t>
  </si>
  <si>
    <t>1752-0606</t>
  </si>
  <si>
    <t>Journal of Marital and Family Therapy</t>
  </si>
  <si>
    <t>https://onlinelibrary.wiley.com/page/journal/17520606/homepage/FundedAccess.html</t>
  </si>
  <si>
    <t>JOMF</t>
  </si>
  <si>
    <t>0022-2445</t>
  </si>
  <si>
    <t>1741-3737</t>
  </si>
  <si>
    <t>Journal of Marriage and Family</t>
  </si>
  <si>
    <t>https://onlinelibrary.wiley.com/page/journal/17413737/homepage/FundedAccess.html</t>
  </si>
  <si>
    <t>JMS</t>
  </si>
  <si>
    <t>1076-5174</t>
  </si>
  <si>
    <t>1096-9888</t>
  </si>
  <si>
    <t>10969888c</t>
  </si>
  <si>
    <t>Journal of Mass Spectrometry</t>
  </si>
  <si>
    <t>https://onlinelibrary.wiley.com/page/journal/10969888c/homepage/FundedAccess.html</t>
  </si>
  <si>
    <t>JMATH</t>
  </si>
  <si>
    <t>Journal of Mathematics</t>
  </si>
  <si>
    <t>https://onlinelibrary.wiley.com/page/journal/1469/homepage/open-access</t>
  </si>
  <si>
    <t>https://onlinelibrary.wiley.com/page/journal/1469/homepage/author-guidelines</t>
  </si>
  <si>
    <t>ARA</t>
  </si>
  <si>
    <t>1754-9477</t>
  </si>
  <si>
    <t>1754-9485</t>
  </si>
  <si>
    <t>Journal of Medical Imaging and Radiation Oncology</t>
  </si>
  <si>
    <t>https://onlinelibrary.wiley.com/page/journal/17549485/homepage/FundedAccess.html</t>
  </si>
  <si>
    <t>JMP</t>
  </si>
  <si>
    <t>0047-2565</t>
  </si>
  <si>
    <t>1600-0684</t>
  </si>
  <si>
    <t>Journal of Medical Primatology</t>
  </si>
  <si>
    <t>https://onlinelibrary.wiley.com/page/journal/16000684/homepage/FundedAccess.html</t>
  </si>
  <si>
    <t>JMRS</t>
  </si>
  <si>
    <t>2051-3895</t>
  </si>
  <si>
    <t>2051-3909</t>
  </si>
  <si>
    <t>Journal of Medical Radiation Sciences</t>
  </si>
  <si>
    <t>https://onlinelibrary.wiley.com/page/journal/20513909/homepage/forauthors.html#copyright</t>
  </si>
  <si>
    <t>https://onlinelibrary.wiley.com/page/journal/20513909/homepage/article_publication_charges.htm</t>
  </si>
  <si>
    <t>JMV</t>
  </si>
  <si>
    <t>0146-6615</t>
  </si>
  <si>
    <t>1096-9071</t>
  </si>
  <si>
    <t>Journal of Medical Virology</t>
  </si>
  <si>
    <t>https://onlinelibrary.wiley.com/page/journal/10969071/homepage/FundedAccess.html</t>
  </si>
  <si>
    <t>JMG</t>
  </si>
  <si>
    <t>0263-4929</t>
  </si>
  <si>
    <t>1525-1314</t>
  </si>
  <si>
    <t>Journal of Metamorphic Geology</t>
  </si>
  <si>
    <t>https://onlinelibrary.wiley.com/page/journal/15251314/homepage/FundedAccess.html</t>
  </si>
  <si>
    <t>JMI</t>
  </si>
  <si>
    <t>0022-2720</t>
  </si>
  <si>
    <t>1365-2818</t>
  </si>
  <si>
    <t>Journal of Microscopy</t>
  </si>
  <si>
    <t>https://onlinelibrary.wiley.com/page/journal/13652818/homepage/FundedAccess.html</t>
  </si>
  <si>
    <t>JMWH</t>
  </si>
  <si>
    <t>1526-9523</t>
  </si>
  <si>
    <t>1542-2011</t>
  </si>
  <si>
    <t>Journal of Midwifery and Women's Health - The</t>
  </si>
  <si>
    <t>https://onlinelibrary.wiley.com/page/journal/15422011/homepage/FundedAccess.html</t>
  </si>
  <si>
    <t>https://onlinelibrary.wiley.com/page/journal/15422011/homepage/ForAuthors.html</t>
  </si>
  <si>
    <t>https://onlinelibrary.wiley.com/page/journal/15422011/homepage/forauthors.html</t>
  </si>
  <si>
    <t>JMR</t>
  </si>
  <si>
    <t>0952-3499</t>
  </si>
  <si>
    <t>1099-1352</t>
  </si>
  <si>
    <t>Journal of Molecular Recognition</t>
  </si>
  <si>
    <t>https://onlinelibrary.wiley.com/page/journal/10991352/homepage/FundedAccess.html</t>
  </si>
  <si>
    <t>JMCB</t>
  </si>
  <si>
    <t>0022-2879</t>
  </si>
  <si>
    <t>1538-4616</t>
  </si>
  <si>
    <t>Journal of Money, Credit and Banking</t>
  </si>
  <si>
    <t>https://onlinelibrary.wiley.com/page/journal/15384616/homepage/FundedAccess.html</t>
  </si>
  <si>
    <t>JMOR</t>
  </si>
  <si>
    <t>0362-2525</t>
  </si>
  <si>
    <t>1097-4687</t>
  </si>
  <si>
    <t>Journal of Morphology</t>
  </si>
  <si>
    <t>https://onlinelibrary.wiley.com/page/journal/10974687/homepage/forauthors.html</t>
  </si>
  <si>
    <t>MCDA</t>
  </si>
  <si>
    <t>1057-9214</t>
  </si>
  <si>
    <t>1099-1360</t>
  </si>
  <si>
    <t>Journal of Multi-Criteria Decision Analysis</t>
  </si>
  <si>
    <t>https://onlinelibrary.wiley.com/page/journal/10991360/homepage/FundedAccess.html</t>
  </si>
  <si>
    <t>JMCD</t>
  </si>
  <si>
    <t>0883-8534</t>
  </si>
  <si>
    <t>2161-1912</t>
  </si>
  <si>
    <t>Journal of Multicultural Counseling and Development</t>
  </si>
  <si>
    <t>https://onlinelibrary.wiley.com/page/journal/21611912/homepage/FundedAccess.html</t>
  </si>
  <si>
    <t>JNT</t>
  </si>
  <si>
    <t>Journal of Nanotechnology</t>
  </si>
  <si>
    <t>https://onlinelibrary.wiley.com/page/journal/8384/homepage/open-access</t>
  </si>
  <si>
    <t>https://onlinelibrary.wiley.com/page/journal/8384/homepage/author-guidelines</t>
  </si>
  <si>
    <t>JNC</t>
  </si>
  <si>
    <t>0022-3042</t>
  </si>
  <si>
    <t>1471-4159</t>
  </si>
  <si>
    <t>Journal of Neurochemistry</t>
  </si>
  <si>
    <t>https://onlinelibrary.wiley.com/page/journal/14714159/homepage/FundedAccess.html</t>
  </si>
  <si>
    <t>Own policy</t>
  </si>
  <si>
    <t>https://onlinelibrary.wiley.com/page/journal/14714159/homepage/forauthors.html</t>
  </si>
  <si>
    <t>JNE</t>
  </si>
  <si>
    <t>0953-8194</t>
  </si>
  <si>
    <t>1365-2826</t>
  </si>
  <si>
    <t>Journal of Neuroendocrinology</t>
  </si>
  <si>
    <t>https://onlinelibrary.wiley.com/page/journal/13652826/homepage/FundedAccess.html</t>
  </si>
  <si>
    <t>JON</t>
  </si>
  <si>
    <t>1051-2284</t>
  </si>
  <si>
    <t>1552-6569</t>
  </si>
  <si>
    <t>Journal of Neuroimaging</t>
  </si>
  <si>
    <t>https://onlinelibrary.wiley.com/page/journal/15526569/homepage/FundedAccess.html</t>
  </si>
  <si>
    <t>JNP</t>
  </si>
  <si>
    <t>1748-6645</t>
  </si>
  <si>
    <t>1748-6653</t>
  </si>
  <si>
    <t>Journal of Neuropsychology</t>
  </si>
  <si>
    <t>https://onlinelibrary.wiley.com/page/journal/17486653/homepage/FundedAccess.html</t>
  </si>
  <si>
    <t>JNR</t>
  </si>
  <si>
    <t>0360-4012</t>
  </si>
  <si>
    <t>1097-4547</t>
  </si>
  <si>
    <t>Journal of Neuroscience Research</t>
  </si>
  <si>
    <t>https://onlinelibrary.wiley.com/page/journal/10974547/homepage/FundedAccess.html</t>
  </si>
  <si>
    <t>JNA</t>
  </si>
  <si>
    <t>2090021X</t>
  </si>
  <si>
    <t>Journal of Nucleic Acids</t>
  </si>
  <si>
    <t>https://onlinelibrary.wiley.com/page/journal/4260/homepage/open-access</t>
  </si>
  <si>
    <t>https://onlinelibrary.wiley.com/page/journal/4260/homepage/author-guidelines</t>
  </si>
  <si>
    <t>JONM</t>
  </si>
  <si>
    <t>Journal of Nursing Management</t>
  </si>
  <si>
    <t>https://onlinelibrary.wiley.com/page/journal/jonm/homepage/open-access</t>
  </si>
  <si>
    <t>https://onlinelibrary.wiley.com/page/journal/jonm/homepage/author-guidelines</t>
  </si>
  <si>
    <t>JNU</t>
  </si>
  <si>
    <t>1527-6546</t>
  </si>
  <si>
    <t>1547-5069</t>
  </si>
  <si>
    <t>Journal of Nursing Scholarship</t>
  </si>
  <si>
    <t>https://onlinelibrary.wiley.com/page/journal/15475069/homepage/FundedAccess.html</t>
  </si>
  <si>
    <t>$3,640</t>
  </si>
  <si>
    <t>https://sigmapubs.onlinelibrary.wiley.com/hub/journal/15475069/about/fundedaccess</t>
  </si>
  <si>
    <t>JNUME</t>
  </si>
  <si>
    <t>JNME</t>
  </si>
  <si>
    <t>Journal of Nutrition and Metabolism</t>
  </si>
  <si>
    <t>https://onlinelibrary.wiley.com/page/journal/9097/homepage/open-access</t>
  </si>
  <si>
    <t>https://onlinelibrary.wiley.com/page/journal/9097/homepage/author-guidelines</t>
  </si>
  <si>
    <t>JOBES</t>
  </si>
  <si>
    <t>JOBE</t>
  </si>
  <si>
    <t>Journal of Obesity</t>
  </si>
  <si>
    <t>https://onlinelibrary.wiley.com/page/journal/8572/homepage/open-access</t>
  </si>
  <si>
    <t>https://onlinelibrary.wiley.com/page/journal/8572/homepage/author-guidelines</t>
  </si>
  <si>
    <t>JOG</t>
  </si>
  <si>
    <t>1341-8076</t>
  </si>
  <si>
    <t>1447-0756</t>
  </si>
  <si>
    <t>Journal of Obstetrics and Gynaecology Research</t>
  </si>
  <si>
    <t>JOOP</t>
  </si>
  <si>
    <t>0963-1798</t>
  </si>
  <si>
    <t>2044-8325</t>
  </si>
  <si>
    <t>Journal of Occupational and Organizational Psychology</t>
  </si>
  <si>
    <t>https://onlinelibrary.wiley.com/page/journal/20448325/homepage/FundedAccess.html</t>
  </si>
  <si>
    <t>JOOM</t>
  </si>
  <si>
    <t>1873-1317</t>
  </si>
  <si>
    <t>Journal of Operations Management</t>
  </si>
  <si>
    <t>JOP</t>
  </si>
  <si>
    <t>JOPH</t>
  </si>
  <si>
    <t>Journal of Ophthalmology</t>
  </si>
  <si>
    <t>https://onlinelibrary.wiley.com/page/journal/3846/homepage/open-access</t>
  </si>
  <si>
    <t>https://onlinelibrary.wiley.com/page/journal/3846/homepage/author-guidelines</t>
  </si>
  <si>
    <t>0904-2512</t>
  </si>
  <si>
    <t>1600-0714</t>
  </si>
  <si>
    <t>Journal of Oral Pathology &amp; Medicine</t>
  </si>
  <si>
    <t>https://onlinelibrary.wiley.com/page/journal/16000714/homepage/FundedAccess.html</t>
  </si>
  <si>
    <t>JOOR</t>
  </si>
  <si>
    <t>0305-182X</t>
  </si>
  <si>
    <t>1365-2842</t>
  </si>
  <si>
    <t>Journal of Oral Rehabilitation</t>
  </si>
  <si>
    <t>https://onlinelibrary.wiley.com/page/journal/13652842/homepage/FundedAccess.html</t>
  </si>
  <si>
    <t>JOB</t>
  </si>
  <si>
    <t>0894-3796</t>
  </si>
  <si>
    <t>1099-1379</t>
  </si>
  <si>
    <t>Journal of Organizational Behavior</t>
  </si>
  <si>
    <t>https://onlinelibrary.wiley.com/page/journal/10991379/homepage/FundedAccess.html</t>
  </si>
  <si>
    <t>JOR</t>
  </si>
  <si>
    <t>0736-0266</t>
  </si>
  <si>
    <t>1554-527X</t>
  </si>
  <si>
    <t>1554527X</t>
  </si>
  <si>
    <t>Journal of Orthopaedic Research</t>
  </si>
  <si>
    <t>https://onlinelibrary.wiley.com/page/journal/1554527X/homepage/FundedAccess.html</t>
  </si>
  <si>
    <t>JOSTEO</t>
  </si>
  <si>
    <t>JOS</t>
  </si>
  <si>
    <t>Journal of Osteoporosis</t>
  </si>
  <si>
    <t>https://onlinelibrary.wiley.com/page/journal/1384/homepage/open-access</t>
  </si>
  <si>
    <t>$950</t>
  </si>
  <si>
    <t>https://onlinelibrary.wiley.com/page/journal/1384/homepage/author-guidelines</t>
  </si>
  <si>
    <t>JPC</t>
  </si>
  <si>
    <t>1034-4810</t>
  </si>
  <si>
    <t>1440-1754</t>
  </si>
  <si>
    <t>Journal of Paediatrics and Child Health</t>
  </si>
  <si>
    <t>https://onlinelibrary.wiley.com/page/journal/14401754/homepage/FundedAccess.html</t>
  </si>
  <si>
    <t>https://onlinelibrary.wiley.com/page/journal/14401754/homepage/ForAuthors.html</t>
  </si>
  <si>
    <t>Journal of Parasitology Research</t>
  </si>
  <si>
    <t>https://onlinelibrary.wiley.com/page/journal/9582/homepage/open-access</t>
  </si>
  <si>
    <t>https://onlinelibrary.wiley.com/page/journal/9582/homepage/author-guidelines</t>
  </si>
  <si>
    <t>JPEN</t>
  </si>
  <si>
    <t>19412444</t>
  </si>
  <si>
    <t>Journal of Parenteral and Enteral Nutrition</t>
  </si>
  <si>
    <t>https://onlinelibrary.wiley.com/page/journal/19412444/homepage/fundedaccess.html</t>
  </si>
  <si>
    <t>CC-BY by mandate only (choice of CC-BY-NC or CC-BY-NC-ND otherwise)</t>
  </si>
  <si>
    <t>$4,110</t>
  </si>
  <si>
    <t>https://onlinelibrary.wiley.com/page/journal/19412444/homepage/forauthors.html</t>
  </si>
  <si>
    <t>PATH</t>
  </si>
  <si>
    <t>0022-3417</t>
  </si>
  <si>
    <t>1096-9896</t>
  </si>
  <si>
    <t>Journal of Pathology - The</t>
  </si>
  <si>
    <t>https://onlinelibrary.wiley.com/page/journal/10969896/homepage/FundedAccess.html</t>
  </si>
  <si>
    <t>CJP2</t>
  </si>
  <si>
    <t>2056-4538</t>
  </si>
  <si>
    <t>Journal of Pathology: Clinical Research - The</t>
  </si>
  <si>
    <t>https://onlinelibrary.wiley.com/page/journal/20564538/homepage/open_access_license_and_copyright.htm</t>
  </si>
  <si>
    <t>https://onlinelibrary.wiley.com/page/journal/20564538/homepage/article_publication_charges.htm</t>
  </si>
  <si>
    <t>JPN3</t>
  </si>
  <si>
    <t>1536-4801</t>
  </si>
  <si>
    <t>Journal of Pediatric Gastroenterology and Nutrition</t>
  </si>
  <si>
    <t>CC-BY by mandate only (choice of CC BY, CC-BY-NC or CC-BY-NC-ND otherwise)</t>
  </si>
  <si>
    <t>https://onlinelibrary.wiley.com/page/journal/15364801/homepage/open-access</t>
  </si>
  <si>
    <t>PSC</t>
  </si>
  <si>
    <t>1075-2617</t>
  </si>
  <si>
    <t>1099-1387</t>
  </si>
  <si>
    <t>Journal of Peptide Science</t>
  </si>
  <si>
    <t>https://onlinelibrary.wiley.com/page/journal/10991387/homepage/FundedAccess.html</t>
  </si>
  <si>
    <t>JPER</t>
  </si>
  <si>
    <t>1943-3670</t>
  </si>
  <si>
    <t>Journal of Periodontology</t>
  </si>
  <si>
    <t>JOPY</t>
  </si>
  <si>
    <t>0022-3506</t>
  </si>
  <si>
    <t>1467-6494</t>
  </si>
  <si>
    <t>Journal of Personality</t>
  </si>
  <si>
    <t>https://onlinelibrary.wiley.com/page/journal/14676494/homepage/FundedAccess.html</t>
  </si>
  <si>
    <t>JPG</t>
  </si>
  <si>
    <t>0141-6421</t>
  </si>
  <si>
    <t>1747-5457</t>
  </si>
  <si>
    <t>Journal of Petroleum Geology</t>
  </si>
  <si>
    <t>https://onlinelibrary.wiley.com/page/journal/17475457/homepage/FundedAccess.html</t>
  </si>
  <si>
    <t>JPHS</t>
  </si>
  <si>
    <t>1759-8885</t>
  </si>
  <si>
    <t>1759-8893</t>
  </si>
  <si>
    <t>Journal of Pharmaceutical Health Services Research</t>
  </si>
  <si>
    <t>https://onlinelibrary.wiley.com/page/journal/17598893/homepage/FundedAccess.html</t>
  </si>
  <si>
    <t>https://onlinelibrary.wiley.com/page/journal/17598893/homepage/forauthors.html</t>
  </si>
  <si>
    <t>JPHP</t>
  </si>
  <si>
    <t>0022-3573</t>
  </si>
  <si>
    <t>2042-7158</t>
  </si>
  <si>
    <t>Journal of Pharmacy and Pharmacology</t>
  </si>
  <si>
    <t>https://onlinelibrary.wiley.com/page/journal/20427158/homepage/FundedAccess.html</t>
  </si>
  <si>
    <t>https://onlinelibrary.wiley.com/page/journal/20427158/homepage/forauthors.html</t>
  </si>
  <si>
    <t>JPPR</t>
  </si>
  <si>
    <t>JPR4</t>
  </si>
  <si>
    <t>1445-937X</t>
  </si>
  <si>
    <t>2055-2335</t>
  </si>
  <si>
    <t>Journal of Pharmacy Practice and Research</t>
  </si>
  <si>
    <t>https://onlinelibrary.wiley.com/page/journal/20552335/homepage/FundedAccess.html</t>
  </si>
  <si>
    <t>NVSM</t>
  </si>
  <si>
    <t>1465-4520</t>
  </si>
  <si>
    <t>3064-7878</t>
  </si>
  <si>
    <t>Journal of Philanthropy</t>
  </si>
  <si>
    <t>https://onlinelibrary.wiley.com/page/journal/30647878/homepage/fundedaccess.html</t>
  </si>
  <si>
    <t>JOPE</t>
  </si>
  <si>
    <t>0309-8249</t>
  </si>
  <si>
    <t>1467-9752</t>
  </si>
  <si>
    <t>Journal of Philosophy of Education</t>
  </si>
  <si>
    <t>https://onlinelibrary.wiley.com/page/journal/14679752/homepage/FundedAccess.html</t>
  </si>
  <si>
    <t>JPY</t>
  </si>
  <si>
    <t>0022-3646</t>
  </si>
  <si>
    <t>1529-8817</t>
  </si>
  <si>
    <t>Journal of Phycology</t>
  </si>
  <si>
    <t>https://onlinelibrary.wiley.com/page/journal/15298817/homepage/FundedAccess.html</t>
  </si>
  <si>
    <t>POC</t>
  </si>
  <si>
    <t>0894-3230</t>
  </si>
  <si>
    <t>1099-1395</t>
  </si>
  <si>
    <t>Journal of Physical Organic Chemistry</t>
  </si>
  <si>
    <t>TJP</t>
  </si>
  <si>
    <t>0022-3751</t>
  </si>
  <si>
    <t>1469-7793</t>
  </si>
  <si>
    <t>Journal of Physiology - The</t>
  </si>
  <si>
    <t>https://physoc.onlinelibrary.wiley.com/hub/journal-policies#costs</t>
  </si>
  <si>
    <t>http://physoc.onlinelibrary.wiley.com/hub/journal-policies.html</t>
  </si>
  <si>
    <t>JPH</t>
  </si>
  <si>
    <t>0931-1785</t>
  </si>
  <si>
    <t>1439-0434</t>
  </si>
  <si>
    <t>Journal of Phytopathology</t>
  </si>
  <si>
    <t>https://onlinelibrary.wiley.com/page/journal/14390434/homepage/FundedAccess.html</t>
  </si>
  <si>
    <t>JPI</t>
  </si>
  <si>
    <t>0742-3098</t>
  </si>
  <si>
    <t>1600-079X</t>
  </si>
  <si>
    <t>1600079X</t>
  </si>
  <si>
    <t>Journal of Pineal Research</t>
  </si>
  <si>
    <t>https://onlinelibrary.wiley.com/page/journal/1600079X/homepage/FundedAccess.html</t>
  </si>
  <si>
    <t>JPLN</t>
  </si>
  <si>
    <t>1436-8730</t>
  </si>
  <si>
    <t>1522-2624</t>
  </si>
  <si>
    <t>Journal of Plant Nutrition and Soil Science</t>
  </si>
  <si>
    <t>https://onlinelibrary.wiley.com/page/journal/15222624/homepage/forauthors.html</t>
  </si>
  <si>
    <t>PLR2</t>
  </si>
  <si>
    <t>1940-3496</t>
  </si>
  <si>
    <t xml:space="preserve">Journal of Plant Registrations </t>
  </si>
  <si>
    <t>https://acsess.onlinelibrary.wiley.com/hub/journal/19403496/openaccess</t>
  </si>
  <si>
    <t>PAM</t>
  </si>
  <si>
    <t>JPAM</t>
  </si>
  <si>
    <t>0276-8739</t>
  </si>
  <si>
    <t>1520-6688</t>
  </si>
  <si>
    <t>Journal of Policy Analysis and Management</t>
  </si>
  <si>
    <t>https://onlinelibrary.wiley.com/page/journal/15206688/homepage/FundedAccess.html</t>
  </si>
  <si>
    <t>$3,770</t>
  </si>
  <si>
    <t>https://onlinelibrary.wiley.com/page/journal/15206688/homepage/forauthors.html</t>
  </si>
  <si>
    <t>JPPI</t>
  </si>
  <si>
    <t>1741-1122</t>
  </si>
  <si>
    <t>1741-1130</t>
  </si>
  <si>
    <t>Journal of Policy and Practice in Intellectual Disabilities</t>
  </si>
  <si>
    <t>https://onlinelibrary.wiley.com/page/journal/17411130/homepage/FundedAccess.html</t>
  </si>
  <si>
    <t>POL</t>
  </si>
  <si>
    <t>2642-4169</t>
  </si>
  <si>
    <t xml:space="preserve">Journal of Polymer Science </t>
  </si>
  <si>
    <t>https://onlinelibrary.wiley.com/page/journal/10990518/homepage/forauthors.html</t>
  </si>
  <si>
    <t>$4,380</t>
  </si>
  <si>
    <t>https://onlinelibrary.wiley.com/page/journal/10990518/homepage/FundedAccess.html</t>
  </si>
  <si>
    <t>JPCU</t>
  </si>
  <si>
    <t>0022-3840</t>
  </si>
  <si>
    <t>1540-5931</t>
  </si>
  <si>
    <t>Journal of Popular Culture - The</t>
  </si>
  <si>
    <t>https://onlinelibrary.wiley.com/page/journal/15405931/homepage/FundedAccess.html</t>
  </si>
  <si>
    <t>JP</t>
  </si>
  <si>
    <t>Journal of Pregnancy</t>
  </si>
  <si>
    <t>https://onlinelibrary.wiley.com/page/journal/7097/homepage/open-access</t>
  </si>
  <si>
    <t>https://onlinelibrary.wiley.com/page/journal/7097/homepage/author-guidelines</t>
  </si>
  <si>
    <t>JPS</t>
  </si>
  <si>
    <t>Journal of Probability and Statistics</t>
  </si>
  <si>
    <t>https://onlinelibrary.wiley.com/page/journal/5139/homepage/open-access</t>
  </si>
  <si>
    <t>https://onlinelibrary.wiley.com/page/journal/5139/homepage/author-guidelines</t>
  </si>
  <si>
    <t>JPIM</t>
  </si>
  <si>
    <t>0737-6782</t>
  </si>
  <si>
    <t>1540-5885</t>
  </si>
  <si>
    <t>Journal of Product Innovation Management</t>
  </si>
  <si>
    <t>https://onlinelibrary.wiley.com/page/journal/15405885/homepage/FundedAccess.html</t>
  </si>
  <si>
    <t>JOPR</t>
  </si>
  <si>
    <t>1059-941X</t>
  </si>
  <si>
    <t>1532-849X</t>
  </si>
  <si>
    <t>1532849X</t>
  </si>
  <si>
    <t>Journal of Prosthodontics</t>
  </si>
  <si>
    <t>https://onlinelibrary.wiley.com/page/journal/1532849X/homepage/FundedAccess.html</t>
  </si>
  <si>
    <t>JPM</t>
  </si>
  <si>
    <t>1351-0126</t>
  </si>
  <si>
    <t>1365-2850</t>
  </si>
  <si>
    <t>Journal of Psychiatric and Mental Health Nursing</t>
  </si>
  <si>
    <t>JPOC</t>
  </si>
  <si>
    <t>2041-8418</t>
  </si>
  <si>
    <t>2041-8426</t>
  </si>
  <si>
    <t>Journal of Psychological Issues in Organizational Culture</t>
  </si>
  <si>
    <t>https://onlinelibrary.wiley.com/page/journal/20418426/homepage/ForAuthors.html</t>
  </si>
  <si>
    <t>PA</t>
  </si>
  <si>
    <t>1472-3891</t>
  </si>
  <si>
    <t>1479-1854</t>
  </si>
  <si>
    <t>Journal of Public Affairs</t>
  </si>
  <si>
    <t>https://onlinelibrary.wiley.com/page/journal/14791854/homepage/FundedAccess.html</t>
  </si>
  <si>
    <t>JPET</t>
  </si>
  <si>
    <t>1097-3923</t>
  </si>
  <si>
    <t>1467-9779</t>
  </si>
  <si>
    <t>Journal of Public Economic Theory</t>
  </si>
  <si>
    <t>https://onlinelibrary.wiley.com/page/journal/14679779/homepage/FundedAccess.html</t>
  </si>
  <si>
    <t>JPHD</t>
  </si>
  <si>
    <t>0022-4006</t>
  </si>
  <si>
    <t>1752-7325</t>
  </si>
  <si>
    <t>Journal of Public Health Dentistry</t>
  </si>
  <si>
    <t>https://onlinelibrary.wiley.com/page/journal/17527325/homepage/FundedAccess.html</t>
  </si>
  <si>
    <t>JQS</t>
  </si>
  <si>
    <t>0267-8179</t>
  </si>
  <si>
    <t>1099-1417</t>
  </si>
  <si>
    <t>Journal of Quaternary Science</t>
  </si>
  <si>
    <t>https://onlinelibrary.wiley.com/page/journal/10991417/homepage/FundedAccess.html</t>
  </si>
  <si>
    <t>JRS</t>
  </si>
  <si>
    <t>0377-0486</t>
  </si>
  <si>
    <t>1097-4555</t>
  </si>
  <si>
    <t>Journal of Raman Spectroscopy</t>
  </si>
  <si>
    <t>https://onlinelibrary.wiley.com/page/journal/10974555/homepage/FundedAccess.html</t>
  </si>
  <si>
    <t>JORS</t>
  </si>
  <si>
    <t>0022-4146</t>
  </si>
  <si>
    <t>1467-9787</t>
  </si>
  <si>
    <t>Journal Of Regional Science</t>
  </si>
  <si>
    <t>https://onlinelibrary.wiley.com/page/journal/14679787/homepage/FundedAccess.html</t>
  </si>
  <si>
    <t>JORE</t>
  </si>
  <si>
    <t>0384-9694</t>
  </si>
  <si>
    <t>1467-9795</t>
  </si>
  <si>
    <t>Journal of Religious Ethics</t>
  </si>
  <si>
    <t>https://onlinelibrary.wiley.com/page/journal/14679795/homepage/FundedAccess.html</t>
  </si>
  <si>
    <t>JORH</t>
  </si>
  <si>
    <t>0022-4227</t>
  </si>
  <si>
    <t>1467-9809</t>
  </si>
  <si>
    <t>Journal of Religious History</t>
  </si>
  <si>
    <t>https://onlinelibrary.wiley.com/page/journal/14679809/homepage/FundedAccess.html</t>
  </si>
  <si>
    <t>JORC</t>
  </si>
  <si>
    <t>1755-6678</t>
  </si>
  <si>
    <t>1755-6686</t>
  </si>
  <si>
    <t>Journal of Renal Care</t>
  </si>
  <si>
    <t>https://onlinelibrary.wiley.com/journal/17556686/homepage/FundedAccess.html</t>
  </si>
  <si>
    <t>JRE</t>
  </si>
  <si>
    <t>Journal of Renewable Energy</t>
  </si>
  <si>
    <t>https://onlinelibrary.wiley.com/page/journal/2974/homepage/open-access</t>
  </si>
  <si>
    <t>https://onlinelibrary.wiley.com/page/journal/2974/homepage/author-guidelines</t>
  </si>
  <si>
    <t>JRIR</t>
  </si>
  <si>
    <t>0141-0423</t>
  </si>
  <si>
    <t>1467-9817</t>
  </si>
  <si>
    <t>Journal of Research in Reading</t>
  </si>
  <si>
    <t>https://onlinelibrary.wiley.com/page/journal/14679817/homepage/FundedAccess.html</t>
  </si>
  <si>
    <t>TEA</t>
  </si>
  <si>
    <t>0022-4308</t>
  </si>
  <si>
    <t>1098-2736</t>
  </si>
  <si>
    <t>Journal of Research in Science Teaching</t>
  </si>
  <si>
    <t>https://onlinelibrary.wiley.com/page/journal/10982736/homepage/FundedAccess.html</t>
  </si>
  <si>
    <t>https://onlinelibrary.wiley.com/page/journal/10982736/homepage/forauthors.html</t>
  </si>
  <si>
    <t>JRS3</t>
  </si>
  <si>
    <t>1471-3802</t>
  </si>
  <si>
    <t>Journal of Research in Special Educational Needs</t>
  </si>
  <si>
    <t>https://onlinelibrary.wiley.com/page/journal/14713802/homepage/FundedAccess.html</t>
  </si>
  <si>
    <t>JORA</t>
  </si>
  <si>
    <t>1050-8392</t>
  </si>
  <si>
    <t>1532-7795</t>
  </si>
  <si>
    <t>Journal of Research on Adolescence</t>
  </si>
  <si>
    <t>https://onlinelibrary.wiley.com/page/journal/15327795/homepage/FundedAccess.html</t>
  </si>
  <si>
    <t>https://onlinelibrary.wiley.com/page/journal/15327795/homepage/forauthors.html</t>
  </si>
  <si>
    <t>JORI</t>
  </si>
  <si>
    <t>0022-4367</t>
  </si>
  <si>
    <t>1539-6975</t>
  </si>
  <si>
    <t>Journal of Risk and Insurance</t>
  </si>
  <si>
    <t>https://onlinelibrary.wiley.com/page/journal/15396975/homepage/ForAuthors.html</t>
  </si>
  <si>
    <t>JR</t>
  </si>
  <si>
    <t>Journal of Robotics</t>
  </si>
  <si>
    <t>https://onlinelibrary.wiley.com/page/journal/9140/homepage/open-access</t>
  </si>
  <si>
    <t>https://onlinelibrary.wiley.com/page/journal/9140/homepage/author-guidelines</t>
  </si>
  <si>
    <t>JRH</t>
  </si>
  <si>
    <t>0890-765X</t>
  </si>
  <si>
    <t>1748-0361</t>
  </si>
  <si>
    <t>Journal of Rural Health - The</t>
  </si>
  <si>
    <t>https://onlinelibrary.wiley.com/page/journal/17480361/homepage/FundedAccess.html</t>
  </si>
  <si>
    <t>https://onlinelibrary.wiley.com/page/journal/17480361/homepage/forauthors.html</t>
  </si>
  <si>
    <t>JOSH</t>
  </si>
  <si>
    <t>0022-4391</t>
  </si>
  <si>
    <t>1746-1561</t>
  </si>
  <si>
    <t>Journal of School Health</t>
  </si>
  <si>
    <t>https://onlinelibrary.wiley.com/page/journal/17461561/homepage/FundedAccess.html</t>
  </si>
  <si>
    <t>JS</t>
  </si>
  <si>
    <t>Journal of Sensors</t>
  </si>
  <si>
    <t>https://onlinelibrary.wiley.com/page/journal/9161/homepage/open-access</t>
  </si>
  <si>
    <t>https://onlinelibrary.wiley.com/page/journal/9161/homepage/author-guidelines</t>
  </si>
  <si>
    <t>JOSS</t>
  </si>
  <si>
    <t>0887-8250</t>
  </si>
  <si>
    <t>1745-459X</t>
  </si>
  <si>
    <t>1745459X</t>
  </si>
  <si>
    <t>Journal of Sensory Studies</t>
  </si>
  <si>
    <t>https://onlinelibrary.wiley.com/page/journal/1745459X/homepage/FundedAccess.html</t>
  </si>
  <si>
    <t>https://onlinelibrary.wiley.com/page/journal/1745459x/homepage/forauthors.html</t>
  </si>
  <si>
    <t>JSSC</t>
  </si>
  <si>
    <t>1615-9306</t>
  </si>
  <si>
    <t>1615-9314</t>
  </si>
  <si>
    <t>Journal of Separation Science</t>
  </si>
  <si>
    <t>https://onlinelibrary.wiley.com/page/journal/16159314/homepage/FundedAccess.html</t>
  </si>
  <si>
    <t>https://onlinelibrary.wiley.com/page/journal/16159314/homepage/forauthors.html</t>
  </si>
  <si>
    <t>JSC</t>
  </si>
  <si>
    <t>Journal of Skin Cancer</t>
  </si>
  <si>
    <t>https://onlinelibrary.wiley.com/page/journal/9158/homepage/open-access</t>
  </si>
  <si>
    <t>https://onlinelibrary.wiley.com/page/journal/9158/homepage/author-guidelines</t>
  </si>
  <si>
    <t>JSR</t>
  </si>
  <si>
    <t>0962-1105</t>
  </si>
  <si>
    <t>1365-2869</t>
  </si>
  <si>
    <t>Journal of Sleep Research</t>
  </si>
  <si>
    <t>https://onlinelibrary.wiley.com/page/journal/13652869/homepage/FundedAccess.html</t>
  </si>
  <si>
    <t>$4,340</t>
  </si>
  <si>
    <t>https://onlinelibrary.wiley.com/page/journal/13652869/homepage/ForAuthors.html</t>
  </si>
  <si>
    <t>JSAP</t>
  </si>
  <si>
    <t>0022-4510</t>
  </si>
  <si>
    <t>1748-5827</t>
  </si>
  <si>
    <t>Journal of Small Animal Practice</t>
  </si>
  <si>
    <t>https://onlinelibrary.wiley.com/page/journal/17485827/homepage/FundedAccess.html</t>
  </si>
  <si>
    <t>JOSI</t>
  </si>
  <si>
    <t>0022-4537</t>
  </si>
  <si>
    <t>1540-4560</t>
  </si>
  <si>
    <t>Journal of Social Issues</t>
  </si>
  <si>
    <t>JOSP</t>
  </si>
  <si>
    <t>0047-2786</t>
  </si>
  <si>
    <t>1467-9833</t>
  </si>
  <si>
    <t>Journal of Social Philosophy</t>
  </si>
  <si>
    <t>https://onlinelibrary.wiley.com/page/journal/14679833/homepage/FundedAccess.html</t>
  </si>
  <si>
    <t>JOSL</t>
  </si>
  <si>
    <t>1360-6441</t>
  </si>
  <si>
    <t>1467-9841</t>
  </si>
  <si>
    <t>Journal of Sociolinguistics</t>
  </si>
  <si>
    <t>https://onlinelibrary.wiley.com/page/journal/14679841/homepage/FundedAccess.html</t>
  </si>
  <si>
    <t>SMR</t>
  </si>
  <si>
    <t>2047-7473</t>
  </si>
  <si>
    <t>2047-7481</t>
  </si>
  <si>
    <t>Journal of Software: Evolution and Process</t>
  </si>
  <si>
    <t>https://onlinelibrary.wiley.com/page/journal/20477481/homepage/FundedAccess.html</t>
  </si>
  <si>
    <t>JSPEC</t>
  </si>
  <si>
    <t>Journal of Spectroscopy</t>
  </si>
  <si>
    <t>https://onlinelibrary.wiley.com/page/journal/9169/homepage/open-access</t>
  </si>
  <si>
    <t>https://onlinelibrary.wiley.com/page/journal/9169/homepage/author-guidelines</t>
  </si>
  <si>
    <t>JSCM</t>
  </si>
  <si>
    <t>1523-2409</t>
  </si>
  <si>
    <t>1745-493X</t>
  </si>
  <si>
    <t>1745493X</t>
  </si>
  <si>
    <t>Journal of Supply Chain Management</t>
  </si>
  <si>
    <t>https://onlinelibrary.wiley.com/page/journal/1745493X/homepage/ForAuthors.html</t>
  </si>
  <si>
    <t>JSCH</t>
  </si>
  <si>
    <t>1059-4329</t>
  </si>
  <si>
    <t>1540-5818</t>
  </si>
  <si>
    <t>Journal of Supreme Court History</t>
  </si>
  <si>
    <t>https://onlinelibrary.wiley.com/page/journal/15405818/homepage/ForAuthors.html</t>
  </si>
  <si>
    <t>JSDE</t>
  </si>
  <si>
    <t> 1097-3958</t>
  </si>
  <si>
    <t>1558-9293</t>
  </si>
  <si>
    <t xml:space="preserve">Journal of Surfactants and Detergents </t>
  </si>
  <si>
    <t>https://onlinelibrary.wiley.com/page/journal/15589293/homepage/FundedAccess.html</t>
  </si>
  <si>
    <t>$3,489</t>
  </si>
  <si>
    <t>JSO</t>
  </si>
  <si>
    <t>0022-4790</t>
  </si>
  <si>
    <t>1096-9098</t>
  </si>
  <si>
    <t>Journal of Surgical Oncology</t>
  </si>
  <si>
    <t>https://onlinelibrary.wiley.com/page/journal/10969098/homepage/fundedaccess.html</t>
  </si>
  <si>
    <t>$4,570</t>
  </si>
  <si>
    <t>https://onlinelibrary.wiley.com/page/journal/10969098/homepage/FundedAccess.html</t>
  </si>
  <si>
    <t>SAE2</t>
  </si>
  <si>
    <t>2767-035X</t>
  </si>
  <si>
    <t>2767035X</t>
  </si>
  <si>
    <t>Journal of Sustainable Agriculture and Environment</t>
  </si>
  <si>
    <t>$2,640</t>
  </si>
  <si>
    <t>https://onlinelibrary.wiley.com/page/journal/2767035x/homepage/article_publication_charges_and_discounts.htm</t>
  </si>
  <si>
    <t>JSY</t>
  </si>
  <si>
    <t>0909-0495</t>
  </si>
  <si>
    <t>1600-5775</t>
  </si>
  <si>
    <t>S16005775</t>
  </si>
  <si>
    <t>Journal of Synchrotron Radiation</t>
  </si>
  <si>
    <t>https://journals.iucr.org/s/services/openaccess.html</t>
  </si>
  <si>
    <t>https://journals.iucr.org/services/authorrights.html#aam</t>
  </si>
  <si>
    <t>https://journals.iucr.org/s/services/datasharingpolicy.html</t>
  </si>
  <si>
    <t>https://journals.iucr.org/s/services/notesforauthors.html#SEC3.5</t>
  </si>
  <si>
    <t>JSE</t>
  </si>
  <si>
    <t>1674-4918</t>
  </si>
  <si>
    <t>1759-6831</t>
  </si>
  <si>
    <t>Journal of Systematics and Evolution</t>
  </si>
  <si>
    <t>https://onlinelibrary.wiley.com/page/journal/17596831/homepage/FundedAccess.html</t>
  </si>
  <si>
    <t>JTXS</t>
  </si>
  <si>
    <t>0022-4901</t>
  </si>
  <si>
    <t>1745-4603</t>
  </si>
  <si>
    <t>Journal of Texture Studies</t>
  </si>
  <si>
    <t>https://onlinelibrary.wiley.com/page/journal/17454603/homepage/FundedAccess.html</t>
  </si>
  <si>
    <t>JAA2</t>
  </si>
  <si>
    <t>2769-2485</t>
  </si>
  <si>
    <t>Journal of the Agricultural and Applied Economics Association</t>
  </si>
  <si>
    <t xml:space="preserve">https://onlinelibrary.wiley.com/page/journal/27692485/homepage/open-access </t>
  </si>
  <si>
    <t>JACE</t>
  </si>
  <si>
    <t>0002-7820</t>
  </si>
  <si>
    <t>1551-2916</t>
  </si>
  <si>
    <t>Journal of the American Ceramic Society</t>
  </si>
  <si>
    <t>https://onlinelibrary.wiley.com/page/journal/15512916/homepage/FundedAccess.html</t>
  </si>
  <si>
    <t>JGS</t>
  </si>
  <si>
    <t>0002-8614</t>
  </si>
  <si>
    <t>1532-5415</t>
  </si>
  <si>
    <t>Journal of the American Geriatrics Society - The</t>
  </si>
  <si>
    <t>https://onlinelibrary.wiley.com/page/journal/15325415/homepage/FundedAccess.html</t>
  </si>
  <si>
    <t>JAH3</t>
  </si>
  <si>
    <t>2047-9980</t>
  </si>
  <si>
    <t>Journal of the American Heart Association</t>
  </si>
  <si>
    <t>http://www.ahajournals.org/content/open-access-info</t>
  </si>
  <si>
    <t>https://onlinelibrary.wiley.com/page/journal/20479980/homepage/article_publication_charges.htm</t>
  </si>
  <si>
    <t>http://jaha.ahajournals.org/content/general-preparation</t>
  </si>
  <si>
    <t>AOCS</t>
  </si>
  <si>
    <t>0003-021X</t>
  </si>
  <si>
    <t>1558-9331</t>
  </si>
  <si>
    <t>Journal of the American Oil Chemists' Society</t>
  </si>
  <si>
    <t>https://onlinelibrary.wiley.com/page/journal/15589331/homepage/FundedAccess.html</t>
  </si>
  <si>
    <t>JAWR</t>
  </si>
  <si>
    <t>JAWRA</t>
  </si>
  <si>
    <t>1093-474X</t>
  </si>
  <si>
    <t>1752-1688</t>
  </si>
  <si>
    <t>Journal of the American Water Resources Association</t>
  </si>
  <si>
    <t>https://onlinelibrary.wiley.com/page/journal/17521688/homepage/FundedAccess.html</t>
  </si>
  <si>
    <t>https://onlinelibrary.wiley.com/page/journal/17521688/homepage/forauthors.html</t>
  </si>
  <si>
    <t>ASI</t>
  </si>
  <si>
    <t>2330-1635</t>
  </si>
  <si>
    <t>2330-1643</t>
  </si>
  <si>
    <t>Journal of the Association for Information Science and Technology</t>
  </si>
  <si>
    <t>https://onlinelibrary.wiley.com/page/journal/23301643/homepage/FundedAccess.html</t>
  </si>
  <si>
    <t>JCCS</t>
  </si>
  <si>
    <t>0009-4536</t>
  </si>
  <si>
    <t>2192-6549</t>
  </si>
  <si>
    <t>Journal of the Chinese Chemical Society (Electronic)</t>
  </si>
  <si>
    <t>https://onlinelibrary.wiley.com/page/journal/21926549/homepage/2600_onlineopen.html</t>
  </si>
  <si>
    <t>https://onlinelibrary.wiley.com/page/journal/21926549/homepage/2600_forauthors.html</t>
  </si>
  <si>
    <t>JDV</t>
  </si>
  <si>
    <t>0926-9959</t>
  </si>
  <si>
    <t>1468-3083</t>
  </si>
  <si>
    <t>Journal of the European Academy of Dermatology and Venereology</t>
  </si>
  <si>
    <t>https://onlinelibrary.wiley.com/page/journal/14683083/homepage/FundedAccess.html</t>
  </si>
  <si>
    <t>JEAB</t>
  </si>
  <si>
    <t>0022-5002</t>
  </si>
  <si>
    <t>1938-3711</t>
  </si>
  <si>
    <t>Journal of the Experimental Analysis of Behavior</t>
  </si>
  <si>
    <t>https://onlinelibrary.wiley.com/page/journal/19383711/homepage/FundedAccess.html</t>
  </si>
  <si>
    <t>JHBS</t>
  </si>
  <si>
    <t>0022-5061</t>
  </si>
  <si>
    <t>1520-6696</t>
  </si>
  <si>
    <t>Journal of the History of the Behavioral Sciences</t>
  </si>
  <si>
    <t>https://onlinelibrary.wiley.com/page/journal/15206696/homepage/FundedAccess.html</t>
  </si>
  <si>
    <t>JIB</t>
  </si>
  <si>
    <t>0046-9750</t>
  </si>
  <si>
    <t>2050-0416</t>
  </si>
  <si>
    <t>Journal of the Institute of Brewing</t>
  </si>
  <si>
    <t>https://onlinelibrary.wiley.com/page/journal/20500416/homepage/FundedAccess.html</t>
  </si>
  <si>
    <t>JIA2</t>
  </si>
  <si>
    <t> 1758-2652</t>
  </si>
  <si>
    <t xml:space="preserve">Journal of the International AIDS Society </t>
  </si>
  <si>
    <t>https://onlinelibrary.wiley.com/page/journal/17582652/homepage/open_access_license_and_copyright.htm</t>
  </si>
  <si>
    <t>JLMS</t>
  </si>
  <si>
    <t>0024-6107</t>
  </si>
  <si>
    <t>1469-7750</t>
  </si>
  <si>
    <t xml:space="preserve">Journal of the London Mathematical Society </t>
  </si>
  <si>
    <t>https://authorservices.wiley.com/author-resources/Journal-Authors/licensing-open-access/open-access/institutional-funder-payments.html</t>
  </si>
  <si>
    <t>https://londmathsoc.onlinelibrary.wiley.com/hub/journal/14697750/author-guidelines</t>
  </si>
  <si>
    <t xml:space="preserve">Refer to copyright </t>
  </si>
  <si>
    <t>JNS</t>
  </si>
  <si>
    <t>1085-9489</t>
  </si>
  <si>
    <t>1529-8027</t>
  </si>
  <si>
    <t>Journal of the Peripheral Nervous System</t>
  </si>
  <si>
    <t>https://onlinelibrary.wiley.com/page/journal/15298027/homepage/FundedAccess.html</t>
  </si>
  <si>
    <t>JRAI</t>
  </si>
  <si>
    <t>1359-0987</t>
  </si>
  <si>
    <t>1467-9655</t>
  </si>
  <si>
    <t>Journal of the Royal Anthropological Institute</t>
  </si>
  <si>
    <t>RSSA</t>
  </si>
  <si>
    <t>0964-1998</t>
  </si>
  <si>
    <t>1467-985X</t>
  </si>
  <si>
    <t>1467985X</t>
  </si>
  <si>
    <t>Journal of the Royal Statistical Society: Series A (Statistics in Society)</t>
  </si>
  <si>
    <t>https://rss.onlinelibrary.wiley.com/hub/journal/1467985x/author-guidelines</t>
  </si>
  <si>
    <t>RSSB</t>
  </si>
  <si>
    <t>1369-7412</t>
  </si>
  <si>
    <t>1467-9868</t>
  </si>
  <si>
    <t>Journal of the Royal Statistical Society: Series B (Statistical Methodology)</t>
  </si>
  <si>
    <t>https://rss.onlinelibrary.wiley.com/hub/journal/14679868/author-guidelines</t>
  </si>
  <si>
    <t>RSSC</t>
  </si>
  <si>
    <t>0035-9254</t>
  </si>
  <si>
    <t>1467-9876</t>
  </si>
  <si>
    <t>Journal of the Royal Statistical Society: Series C (Applied Statistics)</t>
  </si>
  <si>
    <t>https://rss.onlinelibrary.wiley.com/hub/journal/14679876/author-guidelines</t>
  </si>
  <si>
    <t>JSFA</t>
  </si>
  <si>
    <t>0022-5142</t>
  </si>
  <si>
    <t>1097-0010</t>
  </si>
  <si>
    <t>Journal of the Science of Food and Agriculture</t>
  </si>
  <si>
    <t>https://onlinelibrary.wiley.com/page/journal/10970010/homepage/forauthors.html</t>
  </si>
  <si>
    <t>JSID</t>
  </si>
  <si>
    <t>1071-0922</t>
  </si>
  <si>
    <t>1938-3657</t>
  </si>
  <si>
    <t>Journal of the Society for Information Display</t>
  </si>
  <si>
    <t>https://onlinelibrary.wiley.com/page/journal/19383657/homepage/FundedAccess.html</t>
  </si>
  <si>
    <t>JWAS</t>
  </si>
  <si>
    <t>0893-8849</t>
  </si>
  <si>
    <t>1749-7345</t>
  </si>
  <si>
    <t>Journal of the World Aquaculture Society</t>
  </si>
  <si>
    <t>https://onlinelibrary.wiley.com/page/journal/17497345/homepage/FundedAccess.html</t>
  </si>
  <si>
    <t>JTSP</t>
  </si>
  <si>
    <t>Journal of Theoretical Social Psychology</t>
  </si>
  <si>
    <t>https://onlinelibrary.wiley.com/page/journal/jtsp/homepage/open-access</t>
  </si>
  <si>
    <t>https://onlinelibrary.wiley.com/page/journal/jtsp/homepage/author-guidelines</t>
  </si>
  <si>
    <t>JTH</t>
  </si>
  <si>
    <t>1538-7933</t>
  </si>
  <si>
    <t>1538-7836</t>
  </si>
  <si>
    <t>Journal of Thrombosis and Haemostasis</t>
  </si>
  <si>
    <t>https://onlinelibrary.wiley.com/page/journal/15387836/homepage/FundedAccess.html</t>
  </si>
  <si>
    <t>https://onlinelibrary.wiley.com/page/journal/15387836/homepage/forauthors.html</t>
  </si>
  <si>
    <t>Journal of Thyroid Research</t>
  </si>
  <si>
    <t>https://onlinelibrary.wiley.com/page/journal/7359/homepage/open-access</t>
  </si>
  <si>
    <t>https://onlinelibrary.wiley.com/page/journal/7359/homepage/author-guidelines</t>
  </si>
  <si>
    <t>JTSA</t>
  </si>
  <si>
    <t>0143-9782</t>
  </si>
  <si>
    <t>1467-9892</t>
  </si>
  <si>
    <t>Journal of Time Series Analysis</t>
  </si>
  <si>
    <t>https://onlinelibrary.wiley.com/page/journal/14679892/homepage/FundedAccess.html</t>
  </si>
  <si>
    <t>$3,510</t>
  </si>
  <si>
    <t>JTERM</t>
  </si>
  <si>
    <t>Journal of Tissue Engineering and Regenerative Medicine</t>
  </si>
  <si>
    <t>https://onlinelibrary.wiley.com/page/journal/jterm/homepage/open-access</t>
  </si>
  <si>
    <t>https://onlinelibrary.wiley.com/page/journal/jterm/homepage/author-guidelines</t>
  </si>
  <si>
    <t>TOPO</t>
  </si>
  <si>
    <t>1753-8416</t>
  </si>
  <si>
    <t>1753-8424</t>
  </si>
  <si>
    <t>Journal of Topology</t>
  </si>
  <si>
    <t>https://londmathsoc.onlinelibrary.wiley.com/journal/17538424</t>
  </si>
  <si>
    <t>https://londmathsoc.onlinelibrary.wiley.com/hub/journal/17538424/journal-resources/open-access</t>
  </si>
  <si>
    <t>JT</t>
  </si>
  <si>
    <t>Journal of Toxicology</t>
  </si>
  <si>
    <t>https://onlinelibrary.wiley.com/page/journal/8241/homepage/open-access</t>
  </si>
  <si>
    <t>https://onlinelibrary.wiley.com/page/journal/8241/homepage/author-guidelines</t>
  </si>
  <si>
    <t>JTRAN</t>
  </si>
  <si>
    <t>JTRANS</t>
  </si>
  <si>
    <t>Journal of Transplantation</t>
  </si>
  <si>
    <t>https://onlinelibrary.wiley.com/page/journal/9626/homepage/open-access</t>
  </si>
  <si>
    <t>https://onlinelibrary.wiley.com/page/journal/9626/homepage/author-guidelines</t>
  </si>
  <si>
    <t>JTS</t>
  </si>
  <si>
    <t>0894-9867</t>
  </si>
  <si>
    <t>1573-6598</t>
  </si>
  <si>
    <t>Journal of Traumatic Stress</t>
  </si>
  <si>
    <t>https://onlinelibrary.wiley.com/page/journal/15736598/homepage/FundedAccess.html</t>
  </si>
  <si>
    <t>JTM</t>
  </si>
  <si>
    <t>Journal of Tropical Medicine</t>
  </si>
  <si>
    <t>https://onlinelibrary.wiley.com/page/journal/2720/homepage/open-access</t>
  </si>
  <si>
    <t>https://onlinelibrary.wiley.com/page/journal/2720/homepage/author-guidelines</t>
  </si>
  <si>
    <t>JUM</t>
  </si>
  <si>
    <t>0278-4297 </t>
  </si>
  <si>
    <t>1550-9613</t>
  </si>
  <si>
    <t>Journal of Ultrasound in Medicine</t>
  </si>
  <si>
    <t>https://onlinelibrary.wiley.com/page/journal/15509613/homepage/fundedaccess.html</t>
  </si>
  <si>
    <t>https://onlinelibrary.wiley.com/page/journal/15509613/homepage/forauthors.html</t>
  </si>
  <si>
    <t>JVEC</t>
  </si>
  <si>
    <t>JVEC4</t>
  </si>
  <si>
    <t>1948-7134</t>
  </si>
  <si>
    <t>Journal of Vector Ecology</t>
  </si>
  <si>
    <t>JVS</t>
  </si>
  <si>
    <t>1100-9233</t>
  </si>
  <si>
    <t>1654-1103</t>
  </si>
  <si>
    <t>Journal of Vegetation Science</t>
  </si>
  <si>
    <t>https://onlinelibrary.wiley.com/page/journal/16541103/homepage/FundedAccess.html</t>
  </si>
  <si>
    <t>VEC</t>
  </si>
  <si>
    <t>1479-3261</t>
  </si>
  <si>
    <t>1476-4431</t>
  </si>
  <si>
    <t>Journal of Veterinary Emergency and Critical Care</t>
  </si>
  <si>
    <t>https://onlinelibrary.wiley.com/page/journal/14764431/homepage/FundedAccess.html</t>
  </si>
  <si>
    <t>JVP</t>
  </si>
  <si>
    <t>0140-7783</t>
  </si>
  <si>
    <t>1365-2885</t>
  </si>
  <si>
    <t>Journal of Veterinary Pharmacology and Therapeutics</t>
  </si>
  <si>
    <t>https://onlinelibrary.wiley.com/page/journal/13652885/homepage/FundedAccess.html</t>
  </si>
  <si>
    <t>VNL</t>
  </si>
  <si>
    <t>1083-5601</t>
  </si>
  <si>
    <t>1548-0585</t>
  </si>
  <si>
    <t>Journal of Vinyl and Additive Technology</t>
  </si>
  <si>
    <t>https://onlinelibrary.wiley.com/page/journal/15480585/homepage/FundedAccess.html</t>
  </si>
  <si>
    <t>JVH</t>
  </si>
  <si>
    <t>1352-0504</t>
  </si>
  <si>
    <t>1365-2893</t>
  </si>
  <si>
    <t>Journal of Viral Hepatitis</t>
  </si>
  <si>
    <t>https://onlinelibrary.wiley.com/page/journal/13652893/homepage/FundedAccess.html</t>
  </si>
  <si>
    <t>$4,610</t>
  </si>
  <si>
    <t>JWMG</t>
  </si>
  <si>
    <t>0022-541X</t>
  </si>
  <si>
    <t>1937-2817</t>
  </si>
  <si>
    <t>Journal of Wildlife Managemement - The</t>
  </si>
  <si>
    <t>https://onlinelibrary.wiley.com/page/journal/19372817/homepage/FundedAccess.html</t>
  </si>
  <si>
    <t>https://onlinelibrary.wiley.com/page/journal/19372817/homepage/forauthors.html</t>
  </si>
  <si>
    <t>JWIP</t>
  </si>
  <si>
    <t>1422-2213</t>
  </si>
  <si>
    <t>1747-1796</t>
  </si>
  <si>
    <t xml:space="preserve">Journal of World Intellectual Property - The
</t>
  </si>
  <si>
    <t>https://onlinelibrary.wiley.com/page/journal/17471796/homepage/FundedAccess.html</t>
  </si>
  <si>
    <t>JZS</t>
  </si>
  <si>
    <t>Journal of Zoological Systematics and Evolutionary Research</t>
  </si>
  <si>
    <t>https://onlinelibrary.wiley.com/page/journal/jzs/homepage/open-access</t>
  </si>
  <si>
    <t>https://onlinelibrary.wiley.com/page/journal/jzs/homepage/author-guidelines</t>
  </si>
  <si>
    <t>JZO</t>
  </si>
  <si>
    <t>0952-8369</t>
  </si>
  <si>
    <t>1469-7998</t>
  </si>
  <si>
    <t>Journal of Zoology</t>
  </si>
  <si>
    <t>JPR3</t>
  </si>
  <si>
    <t>2691-171X</t>
  </si>
  <si>
    <t>2691171X</t>
  </si>
  <si>
    <t>JPGN Reports</t>
  </si>
  <si>
    <t>https://onlinelibrary.wiley.com/page/journal/2691171x/homepage/open-access</t>
  </si>
  <si>
    <t xml:space="preserve">https://onlinelibrary.wiley.com/page/journal/2691171x/homepage/open-access </t>
  </si>
  <si>
    <t>https://onlinelibrary.wiley.com/page/journal/2691171x/homepage/author-guidelines</t>
  </si>
  <si>
    <t>JSF2</t>
  </si>
  <si>
    <t>2573-5098</t>
  </si>
  <si>
    <t>JSFA Reports</t>
  </si>
  <si>
    <t>https://scijournals.onlinelibrary.wiley.com/hub/journal/25735098/homepage/fundedaccess</t>
  </si>
  <si>
    <t>JFCJ</t>
  </si>
  <si>
    <t>0161-7109</t>
  </si>
  <si>
    <t>1755-6988</t>
  </si>
  <si>
    <t>Juvenile and Family Court Journal</t>
  </si>
  <si>
    <t>https://onlinelibrary.wiley.com/page/journal/17556988/homepage/FundedAccess.html</t>
  </si>
  <si>
    <t>KJM2</t>
  </si>
  <si>
    <t>2410-8650</t>
  </si>
  <si>
    <t>Kaohsiung Journal of Medical Sciences</t>
  </si>
  <si>
    <t>KSA</t>
  </si>
  <si>
    <t>1433-7347</t>
  </si>
  <si>
    <t>Knee Surgery Sports Traumatology Arthroscopy</t>
  </si>
  <si>
    <t>https://onlinelibrary.wiley.com/page/journal/14337347/homepage/open-access</t>
  </si>
  <si>
    <t>E</t>
  </si>
  <si>
    <t>KPM</t>
  </si>
  <si>
    <t>1092-4604</t>
  </si>
  <si>
    <t>1099-1441</t>
  </si>
  <si>
    <t>Knowledge and Process Management</t>
  </si>
  <si>
    <t>https://onlinelibrary.wiley.com/page/journal/10991441/homepage/FundedAccess.html</t>
  </si>
  <si>
    <t>KYKL</t>
  </si>
  <si>
    <t>0023-5962</t>
  </si>
  <si>
    <t>1467-6435</t>
  </si>
  <si>
    <t>Kyklos: International Review of Social Sciences</t>
  </si>
  <si>
    <t>https://onlinelibrary.wiley.com/page/journal/14676435/homepage/FundedAccess.html</t>
  </si>
  <si>
    <t>LABR</t>
  </si>
  <si>
    <t>1121-7081</t>
  </si>
  <si>
    <t>1467-9914</t>
  </si>
  <si>
    <t>LABOUR - Review of Labour Economics and Industrial Relations</t>
  </si>
  <si>
    <t>https://onlinelibrary.wiley.com/page/journal/14679914/homepage/FundedAccess.html</t>
  </si>
  <si>
    <t>LRE</t>
  </si>
  <si>
    <t>1320-5331</t>
  </si>
  <si>
    <t>1440-1770</t>
  </si>
  <si>
    <t>Lakes &amp; Reservoirs: Research and Management</t>
  </si>
  <si>
    <t>https://onlinelibrary.wiley.com/page/journal/14401770/homepage/FundedAccess.html</t>
  </si>
  <si>
    <t>LDR</t>
  </si>
  <si>
    <t>1085-3278</t>
  </si>
  <si>
    <t>1099-145X</t>
  </si>
  <si>
    <t>1099145X</t>
  </si>
  <si>
    <t>Land Degradation &amp; Development</t>
  </si>
  <si>
    <t>https://onlinelibrary.wiley.com/page/journal/1099145X/homepage/FundedAccess.html</t>
  </si>
  <si>
    <t>LNC3</t>
  </si>
  <si>
    <t>1749-818X</t>
  </si>
  <si>
    <t>1749818X</t>
  </si>
  <si>
    <t>Language and Linguistics Compass</t>
  </si>
  <si>
    <t>https://onlinelibrary.wiley.com/page/journal/1749818X/homepage/FundedAccess.html</t>
  </si>
  <si>
    <t>LANG</t>
  </si>
  <si>
    <t>0023-8333</t>
  </si>
  <si>
    <t>1467-9922</t>
  </si>
  <si>
    <t>Language Learning</t>
  </si>
  <si>
    <t>https://onlinelibrary.wiley.com/page/journal/14679922/homepage/FundedAccess.html</t>
  </si>
  <si>
    <t>LARY</t>
  </si>
  <si>
    <t>0023-852X</t>
  </si>
  <si>
    <t>1531-4995</t>
  </si>
  <si>
    <t>Laryngoscope - The</t>
  </si>
  <si>
    <t>https://onlinelibrary.wiley.com/page/journal/15314995/homepage/FundedAccess.html</t>
  </si>
  <si>
    <t>LIO2</t>
  </si>
  <si>
    <t>LIO</t>
  </si>
  <si>
    <t>2378-8038</t>
  </si>
  <si>
    <t>Laryngoscope Investigative Otolaryngology</t>
  </si>
  <si>
    <t>https://onlinelibrary.wiley.com/page/journal/23788038/homepage/open_access_license_and_copyright.htm</t>
  </si>
  <si>
    <t>https://onlinelibrary.wiley.com/page/journal/23788038/homepage/article_publication_charges.htm</t>
  </si>
  <si>
    <t>LPOR</t>
  </si>
  <si>
    <t>1863-8880</t>
  </si>
  <si>
    <t>1863-8899</t>
  </si>
  <si>
    <t>Laser &amp; Photonics Reviews</t>
  </si>
  <si>
    <t>LSM</t>
  </si>
  <si>
    <t>0196-8092</t>
  </si>
  <si>
    <t>1096-9101</t>
  </si>
  <si>
    <t>Lasers in Surgery and Medicine</t>
  </si>
  <si>
    <t>https://onlinelibrary.wiley.com/page/journal/10969101/homepage/FundedAccess.html</t>
  </si>
  <si>
    <t>LAMP</t>
  </si>
  <si>
    <t>2041-7365</t>
  </si>
  <si>
    <t>2041-7373</t>
  </si>
  <si>
    <t>Latin American Policy</t>
  </si>
  <si>
    <t>https://onlinelibrary.wiley.com/page/journal/20417373/homepage/FundedAccess.html</t>
  </si>
  <si>
    <t>LAPO</t>
  </si>
  <si>
    <t>0265-8240</t>
  </si>
  <si>
    <t>1467-9930</t>
  </si>
  <si>
    <t>Law &amp; Policy</t>
  </si>
  <si>
    <t>https://onlinelibrary.wiley.com/page/journal/14679930/homepage/FundedAccess.html</t>
  </si>
  <si>
    <t>LTL</t>
  </si>
  <si>
    <t>1087-8149</t>
  </si>
  <si>
    <t>1531-5355</t>
  </si>
  <si>
    <t>Leader to Leader</t>
  </si>
  <si>
    <t>Editor decision</t>
  </si>
  <si>
    <t>LEAP</t>
  </si>
  <si>
    <t>0953-1513</t>
  </si>
  <si>
    <t>1741-4857</t>
  </si>
  <si>
    <t>Learned Publishing</t>
  </si>
  <si>
    <t>https://onlinelibrary.wiley.com/page/journal/17414857/homepage/FundedAccess.html</t>
  </si>
  <si>
    <t>LRH2</t>
  </si>
  <si>
    <t>2379-6146</t>
  </si>
  <si>
    <t>Learning Health Systems</t>
  </si>
  <si>
    <t>https://onlinelibrary.wiley.com/page/journal/23796146/homepage/copyright_and_licenses.htm</t>
  </si>
  <si>
    <t>https://onlinelibrary.wiley.com/page/journal/23796146/homepage/article_publication_charges.htm</t>
  </si>
  <si>
    <t>LEMI</t>
  </si>
  <si>
    <t>0937-1478</t>
  </si>
  <si>
    <t>1521-3811</t>
  </si>
  <si>
    <t>Lebensmittelchemie</t>
  </si>
  <si>
    <t>https://onlinelibrary.wiley.com/page/journal/15213811/homepage/2090_forauthors.html</t>
  </si>
  <si>
    <t>1619-8662</t>
  </si>
  <si>
    <t>Lebensmittel-Industrie</t>
  </si>
  <si>
    <t>LCRP</t>
  </si>
  <si>
    <t>1355-3259</t>
  </si>
  <si>
    <t>2044-8333</t>
  </si>
  <si>
    <t>Legal and Criminological Psychology</t>
  </si>
  <si>
    <t>https://onlinelibrary.wiley.com/page/journal/20448333/homepage/FundedAccess.html</t>
  </si>
  <si>
    <t>LSQ</t>
  </si>
  <si>
    <t>0362-9805</t>
  </si>
  <si>
    <t>1939-9162</t>
  </si>
  <si>
    <t>Legislative Studies Quarterly</t>
  </si>
  <si>
    <t>https://onlinelibrary.wiley.com/page/journal/19399162/homepage/FundedAccess.html</t>
  </si>
  <si>
    <t xml:space="preserve">CC BY to all </t>
  </si>
  <si>
    <t>LEG3</t>
  </si>
  <si>
    <t>2639 6181</t>
  </si>
  <si>
    <t>Legume Science</t>
  </si>
  <si>
    <t>https://onlinelibrary.wiley.com/page/journal/26396181/homepage/apc.html</t>
  </si>
  <si>
    <t>LET</t>
  </si>
  <si>
    <t>0024-1164</t>
  </si>
  <si>
    <t>1502-3931</t>
  </si>
  <si>
    <t>Lethaia</t>
  </si>
  <si>
    <t>https://onlinelibrary.wiley.com/page/journal/15023931/homepage/FundedAccess.html</t>
  </si>
  <si>
    <t>LAM</t>
  </si>
  <si>
    <t>0266-8254</t>
  </si>
  <si>
    <t>1472-765X</t>
  </si>
  <si>
    <t>1472765X</t>
  </si>
  <si>
    <t>Letters in Applied Microbiology</t>
  </si>
  <si>
    <t>https://onlinelibrary.wiley.com/page/journal/1472765X/homepage/FundedAccess.html</t>
  </si>
  <si>
    <t>LIM2</t>
  </si>
  <si>
    <t>2688-3740</t>
  </si>
  <si>
    <t>Lifestyle Medicine</t>
  </si>
  <si>
    <t>https://onlinelibrary.wiley.com/page/journal/26883740/homepage/article_publication_charges</t>
  </si>
  <si>
    <t>LOL2</t>
  </si>
  <si>
    <t>2378-2242</t>
  </si>
  <si>
    <t>Limnology &amp; Oceanography Letters</t>
  </si>
  <si>
    <t>https://aslopubs.pericles-prod.literatumonline.com/hub/journal/19395590/about/author-guidelines#9</t>
  </si>
  <si>
    <t>https://aslopubs.onlinelibrary.wiley.com/hub/journal/19395590/about/author-guidelines</t>
  </si>
  <si>
    <t>LNO</t>
  </si>
  <si>
    <t>0024-3590</t>
  </si>
  <si>
    <t>1939-5590</t>
  </si>
  <si>
    <t>Limnology and Oceanography</t>
  </si>
  <si>
    <t>https://onlinelibrary.wiley.com/journal/19395590/homepage/FundedAccess.html</t>
  </si>
  <si>
    <t>$3,530</t>
  </si>
  <si>
    <t xml:space="preserve">LOE2 </t>
  </si>
  <si>
    <t>2164-0254</t>
  </si>
  <si>
    <t xml:space="preserve">Limnology and Oceanography eLectures  </t>
  </si>
  <si>
    <t>LOB</t>
  </si>
  <si>
    <t>1539-607X</t>
  </si>
  <si>
    <t>1539-6088</t>
  </si>
  <si>
    <t>Limnology and Oceanography: Bulletin</t>
  </si>
  <si>
    <t>LOF3</t>
  </si>
  <si>
    <t>2157-3689</t>
  </si>
  <si>
    <t>Limnology and Oceanography: Fluids and Environments</t>
  </si>
  <si>
    <t>LOM3</t>
  </si>
  <si>
    <t>1541-5856</t>
  </si>
  <si>
    <t>Limnology and Oceanography: Methods</t>
  </si>
  <si>
    <t>LABS</t>
  </si>
  <si>
    <t>0267-5498</t>
  </si>
  <si>
    <t>1368-5295</t>
  </si>
  <si>
    <t>Linguistics Abstracts</t>
  </si>
  <si>
    <t>LSNL</t>
  </si>
  <si>
    <t>0950-1096</t>
  </si>
  <si>
    <t>Linnean - The</t>
  </si>
  <si>
    <t>LIPD</t>
  </si>
  <si>
    <t>0024-4201</t>
  </si>
  <si>
    <t>1558-9307</t>
  </si>
  <si>
    <t>Lipids</t>
  </si>
  <si>
    <t>https://aocs.onlinelibrary.wiley.com/hub/journal/15589307/fundedaccess.html</t>
  </si>
  <si>
    <t>LIT</t>
  </si>
  <si>
    <t>1741-4350</t>
  </si>
  <si>
    <t>1741-4369</t>
  </si>
  <si>
    <t>Literacy</t>
  </si>
  <si>
    <t>https://onlinelibrary.wiley.com/page/journal/17414369/homepage/FundedAccess.html</t>
  </si>
  <si>
    <t>LIC3</t>
  </si>
  <si>
    <t>1741-4113</t>
  </si>
  <si>
    <t>Literature Compass</t>
  </si>
  <si>
    <t>https://onlinelibrary.wiley.com/page/journal/17414113/homepage/FundedAccess.html</t>
  </si>
  <si>
    <t>LCI2</t>
  </si>
  <si>
    <t>Liver Cancer International</t>
  </si>
  <si>
    <t>LIV</t>
  </si>
  <si>
    <t>1478-3223</t>
  </si>
  <si>
    <t>1478-3231</t>
  </si>
  <si>
    <t>Liver International</t>
  </si>
  <si>
    <t>https://onlinelibrary.wiley.com/page/journal/14783231/homepage/FundedAccess.html</t>
  </si>
  <si>
    <t>2994-1393</t>
  </si>
  <si>
    <t>Liver International Communications</t>
  </si>
  <si>
    <t>https://onlinelibrary.wiley.com/page/journal/26423561/homepage/APC.html</t>
  </si>
  <si>
    <t>LT</t>
  </si>
  <si>
    <t>1527-6465</t>
  </si>
  <si>
    <t>1527-6473</t>
  </si>
  <si>
    <t>Liver Transplantation</t>
  </si>
  <si>
    <t>https://aasldpubs.onlinelibrary.wiley.com/hub/journal/15276473/about/author-guidelines</t>
  </si>
  <si>
    <t>BUSR</t>
  </si>
  <si>
    <t>2057-1607</t>
  </si>
  <si>
    <t>alr</t>
  </si>
  <si>
    <t>London Business School Review</t>
  </si>
  <si>
    <t>https://onlinelibrary.wiley.com/page/journal/20571615/homepage/FundedAccess.html</t>
  </si>
  <si>
    <t>LUTS</t>
  </si>
  <si>
    <t>1757-5664</t>
  </si>
  <si>
    <t>1757-5672</t>
  </si>
  <si>
    <t>Lower Urinary Tract Symptoms</t>
  </si>
  <si>
    <t>https://onlinelibrary.wiley.com/page/journal/17575672/homepage/FundedAccess.html</t>
  </si>
  <si>
    <t>LS</t>
  </si>
  <si>
    <t>0954-0075</t>
  </si>
  <si>
    <t>1557-6833</t>
  </si>
  <si>
    <t>Lubrication Science</t>
  </si>
  <si>
    <t>BIO</t>
  </si>
  <si>
    <t>1522-7235</t>
  </si>
  <si>
    <t>1522-7243</t>
  </si>
  <si>
    <t>Luminescence</t>
  </si>
  <si>
    <t>https://onlinelibrary.wiley.com/page/journal/15227243/homepage/FundedAccess.html</t>
  </si>
  <si>
    <t>MABI</t>
  </si>
  <si>
    <t>1616-5187</t>
  </si>
  <si>
    <t>1616-5195</t>
  </si>
  <si>
    <t xml:space="preserve">Macromolecular Bioscience </t>
  </si>
  <si>
    <t>https://onlinelibrary.wiley.com/page/journal/16165195/homepage/2127_authors.html</t>
  </si>
  <si>
    <t>MACP</t>
  </si>
  <si>
    <t>1022-1352</t>
  </si>
  <si>
    <t>1521-3935</t>
  </si>
  <si>
    <t xml:space="preserve">Macromolecular Chemistry and Physics </t>
  </si>
  <si>
    <t>https://onlinelibrary.wiley.com/page/journal/15213935/homepage/2261_authors.html</t>
  </si>
  <si>
    <t>MAME</t>
  </si>
  <si>
    <t>1438-7492</t>
  </si>
  <si>
    <t>1439-2054</t>
  </si>
  <si>
    <t xml:space="preserve">Macromolecular Materials and Engineering </t>
  </si>
  <si>
    <t>https://onlinelibrary.wiley.com/page/journal/14392054/homepage/2264_onlineopen.html</t>
  </si>
  <si>
    <t xml:space="preserve">Default link (if none is provided): https://authorservices.wiley.com/author-resources/Journal-Authors/licensing-open-access/open-access/preprints-policy.html </t>
  </si>
  <si>
    <t>MARC</t>
  </si>
  <si>
    <t>1022-1336</t>
  </si>
  <si>
    <t>1521-3927</t>
  </si>
  <si>
    <t xml:space="preserve">Macromolecular Rapid Communications </t>
  </si>
  <si>
    <t>https://onlinelibrary.wiley.com/page/journal/15213927/homepage/2263_authors.html</t>
  </si>
  <si>
    <t>MREN</t>
  </si>
  <si>
    <t>1862-832X</t>
  </si>
  <si>
    <t>1862-8338</t>
  </si>
  <si>
    <t>Macromolecular Reaction Engineering</t>
  </si>
  <si>
    <t>https://onlinelibrary.wiley.com/page/journal/18628338/homepage/2465_authors.html</t>
  </si>
  <si>
    <t>MASY</t>
  </si>
  <si>
    <t>1022-1360</t>
  </si>
  <si>
    <t>1521-3900</t>
  </si>
  <si>
    <t>Macromolecular Symposia</t>
  </si>
  <si>
    <t>https://onlinelibrary.wiley.com/page/journal/15213900/homepage/2265_authors.html</t>
  </si>
  <si>
    <t>MATS</t>
  </si>
  <si>
    <t>1022-1344</t>
  </si>
  <si>
    <t>1521-3919</t>
  </si>
  <si>
    <t xml:space="preserve">Macromolecular Theory and Simulations </t>
  </si>
  <si>
    <t>https://onlinelibrary.wiley.com/page/journal/15213919/homepage/2262_authors.html</t>
  </si>
  <si>
    <t>MRC</t>
  </si>
  <si>
    <t>0749-1581</t>
  </si>
  <si>
    <t>1097-458X</t>
  </si>
  <si>
    <t>1097458Xa</t>
  </si>
  <si>
    <t>Magnetic Resonance in Chemistry</t>
  </si>
  <si>
    <t>https://onlinelibrary.wiley.com/page/journal/1097458Xa/homepage/FundedAccess.html</t>
  </si>
  <si>
    <t>MRM</t>
  </si>
  <si>
    <t>0740-3194</t>
  </si>
  <si>
    <t>1522-2594</t>
  </si>
  <si>
    <t>Magnetic Resonance in Medicine</t>
  </si>
  <si>
    <t>https://onlinelibrary.wiley.com/page/journal/15222594/homepage/FundedAccess.html</t>
  </si>
  <si>
    <t>MGR</t>
  </si>
  <si>
    <t>1549-7712</t>
  </si>
  <si>
    <t>2325-8608</t>
  </si>
  <si>
    <t>Major Gifts Report - The</t>
  </si>
  <si>
    <t>MAM</t>
  </si>
  <si>
    <t>0305-1838</t>
  </si>
  <si>
    <t>1365-2907</t>
  </si>
  <si>
    <t>Mammal Review</t>
  </si>
  <si>
    <t>https://onlinelibrary.wiley.com/page/journal/13652907/homepage/FundedAccess.html</t>
  </si>
  <si>
    <t>https://onlinelibrary.wiley.com/page/journal/13652907/homepage/forauthors.html</t>
  </si>
  <si>
    <t>MARE</t>
  </si>
  <si>
    <t>0745-4880</t>
  </si>
  <si>
    <t>1530-8286</t>
  </si>
  <si>
    <t>Management Report for Nonunion Organizations</t>
  </si>
  <si>
    <t>MDE</t>
  </si>
  <si>
    <t>0143-6570</t>
  </si>
  <si>
    <t>1099-1468</t>
  </si>
  <si>
    <t>Managerial and Decision Economics</t>
  </si>
  <si>
    <t>https://onlinelibrary.wiley.com/page/journal/10991468/homepage/FundedAccess.html</t>
  </si>
  <si>
    <t>MANC</t>
  </si>
  <si>
    <t>1463-6786</t>
  </si>
  <si>
    <t>1467-9957</t>
  </si>
  <si>
    <t>Manchester School - The</t>
  </si>
  <si>
    <t>https://onlinelibrary.wiley.com/page/journal/14679957/homepage/FundedAccess.html</t>
  </si>
  <si>
    <t>MAEC</t>
  </si>
  <si>
    <t>0173-9565</t>
  </si>
  <si>
    <t>1439-0485</t>
  </si>
  <si>
    <t>Marine Ecology</t>
  </si>
  <si>
    <t>https://onlinelibrary.wiley.com/page/journal/14390485/homepage/FundedAccess.html</t>
  </si>
  <si>
    <t>MMS</t>
  </si>
  <si>
    <t>0824-0469</t>
  </si>
  <si>
    <t>1748-7692</t>
  </si>
  <si>
    <t>Marine Mammal Science</t>
  </si>
  <si>
    <t>https://onlinelibrary.wiley.com/page/journal/17487692/homepage/FundedAccess.html</t>
  </si>
  <si>
    <t>MAS</t>
  </si>
  <si>
    <t>0277-7037</t>
  </si>
  <si>
    <t>1098-2787</t>
  </si>
  <si>
    <t>Mass Spectrometry Reviews</t>
  </si>
  <si>
    <t>https://onlinelibrary.wiley.com/page/journal/10982787/homepage/FundedAccess.html</t>
  </si>
  <si>
    <t>MDP</t>
  </si>
  <si>
    <t>Material Design &amp; Processing Communications</t>
  </si>
  <si>
    <t>https://onlinelibrary.wiley.com/page/journal/mdp/homepage/open-access</t>
  </si>
  <si>
    <t>https://onlinelibrary.wiley.com/page/journal/mdp/homepage/author-guidelines</t>
  </si>
  <si>
    <t>MDP2</t>
  </si>
  <si>
    <t>2577-6576</t>
  </si>
  <si>
    <t xml:space="preserve">Material Design and Processing Communication </t>
  </si>
  <si>
    <t>https://onlinelibrary.wiley.com/page/journal/25776576/homepage/open-access.html</t>
  </si>
  <si>
    <t>https://onlinelibrary.wiley.com/page/journal/25776576/homepage/author-guidelines</t>
  </si>
  <si>
    <t>MACO</t>
  </si>
  <si>
    <t>0947-5117</t>
  </si>
  <si>
    <t>1521-4176</t>
  </si>
  <si>
    <t>Materials and Corrosion</t>
  </si>
  <si>
    <t>https://onlinelibrary.wiley.com/page/journal/15214176/homepage/2010_guidelines.html</t>
  </si>
  <si>
    <t>MGEA</t>
  </si>
  <si>
    <t>2940-9497</t>
  </si>
  <si>
    <t>Materials Genome Engineering Advances</t>
  </si>
  <si>
    <t>https://onlinelibrary.wiley.com/page/journal/29409497/homepage/open-access</t>
  </si>
  <si>
    <t>MAWE</t>
  </si>
  <si>
    <t>0933-5137</t>
  </si>
  <si>
    <t>1521-4052</t>
  </si>
  <si>
    <t>Materialwissenschaften und Werkstofftechnik</t>
  </si>
  <si>
    <t>MCN</t>
  </si>
  <si>
    <t>1740-8695</t>
  </si>
  <si>
    <t>1740-8709</t>
  </si>
  <si>
    <t>Maternal &amp; Child Nutrition</t>
  </si>
  <si>
    <t>Fully Gold Open Access</t>
  </si>
  <si>
    <t>https://onlinelibrary.wiley.com/journal/17408709/homepage/FundedAccess.html</t>
  </si>
  <si>
    <t>MAFI</t>
  </si>
  <si>
    <t>0960-1627</t>
  </si>
  <si>
    <t>1467-9965</t>
  </si>
  <si>
    <t>Mathematical Finance</t>
  </si>
  <si>
    <t>https://onlinelibrary.wiley.com/page/journal/14679965/homepage/FundedAccess.html</t>
  </si>
  <si>
    <t>MALQ</t>
  </si>
  <si>
    <t>0942-5616</t>
  </si>
  <si>
    <t>1521-3870</t>
  </si>
  <si>
    <t>Mathematical Logic Quarterly</t>
  </si>
  <si>
    <t>https://onlinelibrary.wiley.com/page/journal/15213870/homepage/2256_authorguidelines.html</t>
  </si>
  <si>
    <t>MMA</t>
  </si>
  <si>
    <t>0170-4214</t>
  </si>
  <si>
    <t>1099-1476</t>
  </si>
  <si>
    <t>Mathematical Methods in the Applied Sciences</t>
  </si>
  <si>
    <t xml:space="preserve">MTK </t>
  </si>
  <si>
    <t>2041-7942</t>
  </si>
  <si>
    <t>Mathematika</t>
  </si>
  <si>
    <t xml:space="preserve">https://londmathsoc.onlinelibrary.wiley.com/hub/journal/20417942/author-guidelines </t>
  </si>
  <si>
    <t>MANA</t>
  </si>
  <si>
    <t>0025-584X</t>
  </si>
  <si>
    <t>1522-2616</t>
  </si>
  <si>
    <t>Mathematische Nachrichten</t>
  </si>
  <si>
    <t>https://onlinelibrary.wiley.com/page/journal/15222616/homepage/2239_authorguidelines.html</t>
  </si>
  <si>
    <t>DAMA</t>
  </si>
  <si>
    <t>1432-3427</t>
  </si>
  <si>
    <t>1437-1022</t>
  </si>
  <si>
    <t>Mauerwerk</t>
  </si>
  <si>
    <t>MCO2</t>
  </si>
  <si>
    <t>2688-2663</t>
  </si>
  <si>
    <t xml:space="preserve">MedComm </t>
  </si>
  <si>
    <t xml:space="preserve">https://onlinelibrary.wiley.com/page/journal/26882663/homepage/author-guidelines </t>
  </si>
  <si>
    <t>MBA2</t>
  </si>
  <si>
    <t>2769-643X</t>
  </si>
  <si>
    <t>2769643X</t>
  </si>
  <si>
    <t xml:space="preserve">MedComm - Biomaterials and Applications </t>
  </si>
  <si>
    <t>MEF2</t>
  </si>
  <si>
    <t>2769-6456</t>
  </si>
  <si>
    <t xml:space="preserve">MedComm - Future Medicine </t>
  </si>
  <si>
    <t>MOG2</t>
  </si>
  <si>
    <t>2769-6448</t>
  </si>
  <si>
    <t xml:space="preserve">MedComm - Oncology </t>
  </si>
  <si>
    <t>MI</t>
  </si>
  <si>
    <t>Mediators of Inflammation</t>
  </si>
  <si>
    <t>https://onlinelibrary.wiley.com/page/journal/4792/homepage/open-access</t>
  </si>
  <si>
    <t>https://onlinelibrary.wiley.com/page/journal/4792/homepage/author-guidelines</t>
  </si>
  <si>
    <t>MVE</t>
  </si>
  <si>
    <t>0269-283X</t>
  </si>
  <si>
    <t>1365-2915</t>
  </si>
  <si>
    <t>Medical and Veterinary Entomology</t>
  </si>
  <si>
    <t>https://onlinelibrary.wiley.com/page/journal/13652915/homepage/FundedAccess.html</t>
  </si>
  <si>
    <t>MAQ</t>
  </si>
  <si>
    <t>0745-5194</t>
  </si>
  <si>
    <t>1548-1387</t>
  </si>
  <si>
    <t>Medical Anthropology Quarterly</t>
  </si>
  <si>
    <t>https://anthrosource.onlinelibrary.wiley.com/journal/15481387</t>
  </si>
  <si>
    <t>https://anthrosource.onlinelibrary.wiley.com/hub/journal/15481387/about/author-guidelines</t>
  </si>
  <si>
    <t>MDS3</t>
  </si>
  <si>
    <t>2573-802X</t>
  </si>
  <si>
    <t>2573802X</t>
  </si>
  <si>
    <t xml:space="preserve">Medical Devices &amp; Sensors </t>
  </si>
  <si>
    <t>https://onlinelibrary.wiley.com/page/journal/2573802x/homepage/FundedAccess.html</t>
  </si>
  <si>
    <t>https://onlinelibrary.wiley.com/page/journal/2573802X/homepage/FundedAccess.html</t>
  </si>
  <si>
    <t>MEDU</t>
  </si>
  <si>
    <t>0308-0110</t>
  </si>
  <si>
    <t>1365-2923</t>
  </si>
  <si>
    <t>Medical Education</t>
  </si>
  <si>
    <t>https://onlinelibrary.wiley.com/page/journal/13652923/homepage/FundedAccess.html</t>
  </si>
  <si>
    <t>$4,900</t>
  </si>
  <si>
    <t>MJA2</t>
  </si>
  <si>
    <t>1326-5377</t>
  </si>
  <si>
    <t>Medical Journal of Australia</t>
  </si>
  <si>
    <t>https://onlinelibrary.wiley.com/page/journal/13265377/homepage/open-access</t>
  </si>
  <si>
    <t>https://onlinelibrary.wiley.com/page/journal/13265377/homepage/author-guidelines</t>
  </si>
  <si>
    <t>MP</t>
  </si>
  <si>
    <t>MP2</t>
  </si>
  <si>
    <t>2473-4209</t>
  </si>
  <si>
    <t xml:space="preserve">Medical Physics </t>
  </si>
  <si>
    <t>https://aapm.onlinelibrary.wiley.com/hub/journal/24734209/about/author-guidelines</t>
  </si>
  <si>
    <t xml:space="preserve">12-24mo embargo </t>
  </si>
  <si>
    <t>MED</t>
  </si>
  <si>
    <t>0198-6325</t>
  </si>
  <si>
    <t>1098-1128</t>
  </si>
  <si>
    <t>Medicinal Research Reviews</t>
  </si>
  <si>
    <t>https://onlinelibrary.wiley.com/page/journal/10981128/homepage/FundedAccess.html</t>
  </si>
  <si>
    <t>MED4</t>
  </si>
  <si>
    <t>2834-4405</t>
  </si>
  <si>
    <t>Medicine Advances</t>
  </si>
  <si>
    <t>https://onlinelibrary.wiley.com/page/journal/28344405/homepage/open-access</t>
  </si>
  <si>
    <t>MBD2</t>
  </si>
  <si>
    <t>3065-2731</t>
  </si>
  <si>
    <t>Medicine Bulletin</t>
  </si>
  <si>
    <t>https://onlinelibrary.wiley.com/page/journal/30652731/homepage/open-access</t>
  </si>
  <si>
    <t>MHS2</t>
  </si>
  <si>
    <t>2642-3588</t>
  </si>
  <si>
    <t>Mental Health Science</t>
  </si>
  <si>
    <t>https://onlinelibrary.wiley.com/page/journal/26423588/homepage/open-access</t>
  </si>
  <si>
    <t>Fully open access</t>
  </si>
  <si>
    <t>https://onlinelibrary.wiley.com/page/journal/26423588/homepage/author-guidelines</t>
  </si>
  <si>
    <t>MHW</t>
  </si>
  <si>
    <t>1058-1103</t>
  </si>
  <si>
    <t>1556-7583</t>
  </si>
  <si>
    <t>Mental Health Weekly</t>
  </si>
  <si>
    <t>MIJ</t>
  </si>
  <si>
    <t>Mental Illness</t>
  </si>
  <si>
    <t>https://onlinelibrary.wiley.com/page/journal/mij/homepage/open-access</t>
  </si>
  <si>
    <t>https://onlinelibrary.wiley.com/page/journal/mij/homepage/author-guidelines</t>
  </si>
  <si>
    <t xml:space="preserve">METM </t>
  </si>
  <si>
    <t>2940-1402</t>
  </si>
  <si>
    <t xml:space="preserve">MetalMat </t>
  </si>
  <si>
    <t>https://onlinelibrary.wiley.com/page/journal/29401402/homepage/open-access</t>
  </si>
  <si>
    <t xml:space="preserve">https://onlinelibrary.wiley.com/page/journal/29401402/homepage/open-access </t>
  </si>
  <si>
    <t>META</t>
  </si>
  <si>
    <t>0026-1068</t>
  </si>
  <si>
    <t>1467-9973</t>
  </si>
  <si>
    <t>Metaphilosophy</t>
  </si>
  <si>
    <t>https://onlinelibrary.wiley.com/page/journal/14679973/homepage/FundedAccess.html</t>
  </si>
  <si>
    <t>MAPS</t>
  </si>
  <si>
    <t>1086-9379</t>
  </si>
  <si>
    <t>1945-5100</t>
  </si>
  <si>
    <t>Meteoritics &amp; Planetary Science</t>
  </si>
  <si>
    <t>https://onlinelibrary.wiley.com/page/journal/19455100/homepage/FundedAccess.html</t>
  </si>
  <si>
    <t>https://onlinelibrary.wiley.com/page/journal/19455100/homepage/forauthors.html</t>
  </si>
  <si>
    <t>MET</t>
  </si>
  <si>
    <t>1350-4827</t>
  </si>
  <si>
    <t>1469-8080</t>
  </si>
  <si>
    <t>Meteorological Applications</t>
  </si>
  <si>
    <t>MEE3</t>
  </si>
  <si>
    <t>2041-210X</t>
  </si>
  <si>
    <t>Methods in Ecology and Evolution</t>
  </si>
  <si>
    <t xml:space="preserve">https://besjournals.onlinelibrary.wiley.com/hub/journal/2041210X/about/open-access and https://besjournals.onlinelibrary.wiley.com/hub/journal/2041210X/about/apc </t>
  </si>
  <si>
    <t xml:space="preserve">https://besjournals.onlinelibrary.wiley.com/hub/journal/2041210X/about/open-access </t>
  </si>
  <si>
    <t xml:space="preserve">https://besjournals.onlinelibrary.wiley.com/hub/data_archiving_policy </t>
  </si>
  <si>
    <t xml:space="preserve">https://besjournals.onlinelibrary.wiley.com/hub/editorial-policies </t>
  </si>
  <si>
    <t>MECA</t>
  </si>
  <si>
    <t>0026-1386</t>
  </si>
  <si>
    <t>1467-999X</t>
  </si>
  <si>
    <t>1467999X</t>
  </si>
  <si>
    <t>Metroeconomica</t>
  </si>
  <si>
    <t>https://onlinelibrary.wiley.com/page/journal/1467999X/homepage/FundedAccess.html</t>
  </si>
  <si>
    <t>MNA2</t>
  </si>
  <si>
    <t>1750-0443</t>
  </si>
  <si>
    <t>Micro &amp; Nano Letters</t>
  </si>
  <si>
    <t xml:space="preserve">https://ietresearch.onlinelibrary.wiley.com/hub/journal/17500443/homepage/open-access </t>
  </si>
  <si>
    <t xml:space="preserve">https://ietresearch.onlinelibrary.wiley.com/hub/journal/17500443/homepage/author-guidelines </t>
  </si>
  <si>
    <t>MBT2</t>
  </si>
  <si>
    <t>MBT</t>
  </si>
  <si>
    <t>1751-7915</t>
  </si>
  <si>
    <t>Microbial Biotechnology</t>
  </si>
  <si>
    <t>https://onlinelibrary.wiley.com/page/journal/17517915/homepage/open_access_license_and_copyright.htm</t>
  </si>
  <si>
    <t>$4,260</t>
  </si>
  <si>
    <t>https://onlinelibrary.wiley.com/page/journal/17517915/homepage/article_publication_charges.htm</t>
  </si>
  <si>
    <t>MIM</t>
  </si>
  <si>
    <t>0385-5600</t>
  </si>
  <si>
    <t>1348-0421</t>
  </si>
  <si>
    <t>Microbiology and Immunology</t>
  </si>
  <si>
    <t>https://onlinelibrary.wiley.com/page/journal/13480421/homepage/FundedAccess.html</t>
  </si>
  <si>
    <t>MBO3</t>
  </si>
  <si>
    <t>2045-8827</t>
  </si>
  <si>
    <t>MicrobiologyOpen</t>
  </si>
  <si>
    <t>https://onlinelibrary.wiley.com/page/journal/20458827/homepage/open_access_license_and_copyright.htm</t>
  </si>
  <si>
    <t>https://onlinelibrary.wiley.com/page/journal/20458827/homepage/article_publication_charges.htm</t>
  </si>
  <si>
    <t>MICC</t>
  </si>
  <si>
    <t>1073-9688</t>
  </si>
  <si>
    <t>1549-8719</t>
  </si>
  <si>
    <t>Microcirculation</t>
  </si>
  <si>
    <t>https://onlinelibrary.wiley.com/page/journal/15498719/homepage/FundedAccess.html</t>
  </si>
  <si>
    <t>JEMT</t>
  </si>
  <si>
    <t>1059-910X</t>
  </si>
  <si>
    <t>1097-0029</t>
  </si>
  <si>
    <t>Microscopy Research and Technique</t>
  </si>
  <si>
    <t>https://onlinelibrary.wiley.com/page/journal/10970029/homepage/FundedAccess.html</t>
  </si>
  <si>
    <t>MICR</t>
  </si>
  <si>
    <t>0738-1085</t>
  </si>
  <si>
    <t>1098-2752</t>
  </si>
  <si>
    <t>Microsurgery</t>
  </si>
  <si>
    <t>https://onlinelibrary.wiley.com/page/journal/10982752/homepage/FundedAccess.html</t>
  </si>
  <si>
    <t>MOP</t>
  </si>
  <si>
    <t>0895-2477</t>
  </si>
  <si>
    <t>1098-2760</t>
  </si>
  <si>
    <t>Microwave and Optical Technology Letters</t>
  </si>
  <si>
    <t>https://onlinelibrary.wiley.com/page/journal/10982760/homepage/FundedAccess.html</t>
  </si>
  <si>
    <t>MEPO</t>
  </si>
  <si>
    <t>1061-1924</t>
  </si>
  <si>
    <t>1475-4967</t>
  </si>
  <si>
    <t>Middle East Policy</t>
  </si>
  <si>
    <t>https://onlinelibrary.wiley.com/page/journal/14754967/homepage/FundedAccess.html</t>
  </si>
  <si>
    <t>https://onlinelibrary.wiley.com/page/journal/14754967/homepage/forauthors.html</t>
  </si>
  <si>
    <t>MILQ</t>
  </si>
  <si>
    <t>0887-378X</t>
  </si>
  <si>
    <t>1468-0009</t>
  </si>
  <si>
    <t>Milbank Quarterly - The</t>
  </si>
  <si>
    <t>https://onlinelibrary.wiley.com/page/journal/14680009/homepage/FundedAccess.html</t>
  </si>
  <si>
    <t>MILT</t>
  </si>
  <si>
    <t>0026-4326</t>
  </si>
  <si>
    <t>1094-348x</t>
  </si>
  <si>
    <t>1094348X</t>
  </si>
  <si>
    <t>Milton Quarterly</t>
  </si>
  <si>
    <t>https://onlinelibrary.wiley.com/page/journal/1094348X/homepage/FundedAccess.html</t>
  </si>
  <si>
    <t>MILA</t>
  </si>
  <si>
    <t>0268-1064</t>
  </si>
  <si>
    <t>1468-0017</t>
  </si>
  <si>
    <t>Mind &amp; Language</t>
  </si>
  <si>
    <t>https://onlinelibrary.wiley.com/page/journal/14680017/homepage/FundedAccess.html</t>
  </si>
  <si>
    <t>MBE</t>
  </si>
  <si>
    <t>1751-2271</t>
  </si>
  <si>
    <t>1751-228X</t>
  </si>
  <si>
    <t>1751228X</t>
  </si>
  <si>
    <t>Mind, Brain, and Education</t>
  </si>
  <si>
    <t>https://onlinelibrary.wiley.com/page/journal/1751228X/homepage/FundedAccess.html</t>
  </si>
  <si>
    <t xml:space="preserve">MLF2 </t>
  </si>
  <si>
    <t>2770-100X</t>
  </si>
  <si>
    <t>2770100X</t>
  </si>
  <si>
    <t>mLife</t>
  </si>
  <si>
    <t>CC BY only (CC BY-NC or CC BY-NC-ND by mandate only)</t>
  </si>
  <si>
    <t>https://onlinelibrary.wiley.com/page/journal/2770100x/homepage/open-access</t>
  </si>
  <si>
    <t>MSE</t>
  </si>
  <si>
    <t>Modelling and Simulation in Engineering</t>
  </si>
  <si>
    <t>https://onlinelibrary.wiley.com/page/journal/8203/homepage/open-access</t>
  </si>
  <si>
    <t>https://onlinelibrary.wiley.com/page/journal/8203/homepage/author-guidelines</t>
  </si>
  <si>
    <t>MODA</t>
  </si>
  <si>
    <t>2751-4102</t>
  </si>
  <si>
    <t>Modern Agriculture</t>
  </si>
  <si>
    <t xml:space="preserve">https://onlinelibrary.wiley.com/page/journal/27514102/homepage/open-access </t>
  </si>
  <si>
    <t>MODL</t>
  </si>
  <si>
    <t>0026-7902</t>
  </si>
  <si>
    <t>1540-4781</t>
  </si>
  <si>
    <t>Modern Language Journal - The</t>
  </si>
  <si>
    <t>https://onlinelibrary.wiley.com/page/journal/15404781/homepage/FundedAccess.html</t>
  </si>
  <si>
    <t>https://onlinelibrary.wiley.com/page/journal/15404781/homepage/forauthors.html</t>
  </si>
  <si>
    <t>MLR</t>
  </si>
  <si>
    <t>0026-7961</t>
  </si>
  <si>
    <t>1468-2230</t>
  </si>
  <si>
    <t>Modern Law Review - The</t>
  </si>
  <si>
    <t>https://onlinelibrary.wiley.com/page/journal/14682230/homepage/forauthors.html</t>
  </si>
  <si>
    <t>MLRB</t>
  </si>
  <si>
    <t>0026-7777</t>
  </si>
  <si>
    <t>Modern Law Review Bound Volume</t>
  </si>
  <si>
    <t>MOTH</t>
  </si>
  <si>
    <t>0266-7177</t>
  </si>
  <si>
    <t>1468-0025</t>
  </si>
  <si>
    <t>Modern Theology</t>
  </si>
  <si>
    <t>https://onlinelibrary.wiley.com/page/journal/14680025/homepage/FundedAccess.html</t>
  </si>
  <si>
    <t>MC</t>
  </si>
  <si>
    <t>0899-1987</t>
  </si>
  <si>
    <t>1098-2744</t>
  </si>
  <si>
    <t>Molecular Carcinogenesis</t>
  </si>
  <si>
    <t>https://onlinelibrary.wiley.com/page/journal/10982744/homepage/FundedAccess.html</t>
  </si>
  <si>
    <t>MEC</t>
  </si>
  <si>
    <t>0962-1083</t>
  </si>
  <si>
    <t>1365-294X</t>
  </si>
  <si>
    <t>1365294X</t>
  </si>
  <si>
    <t>Molecular Ecology</t>
  </si>
  <si>
    <t>https://onlinelibrary.wiley.com/page/journal/1365294X/homepage/FundedAccess.html</t>
  </si>
  <si>
    <t>MEN</t>
  </si>
  <si>
    <t>MER</t>
  </si>
  <si>
    <t>1755-098X</t>
  </si>
  <si>
    <t>1755-0998</t>
  </si>
  <si>
    <t>Molecular Ecology Resources</t>
  </si>
  <si>
    <t>https://onlinelibrary.wiley.com/page/journal/17550998/homepage/FundedAccess.html</t>
  </si>
  <si>
    <t>MGG3</t>
  </si>
  <si>
    <t>2324-9269</t>
  </si>
  <si>
    <t>Molecular Genetics &amp; Genomic Medicine</t>
  </si>
  <si>
    <t>https://onlinelibrary.wiley.com/page/journal/17550998/homepage/forauthors.html</t>
  </si>
  <si>
    <t>MINF</t>
  </si>
  <si>
    <t>QSAR</t>
  </si>
  <si>
    <t>1868-1743</t>
  </si>
  <si>
    <t>1868-1751</t>
  </si>
  <si>
    <t>Molecular Informatics</t>
  </si>
  <si>
    <t>https://onlinelibrary.wiley.com/page/journal/18681751/homepage/2022_onlineopen.html</t>
  </si>
  <si>
    <t>https://onlinelibrary.wiley.com/page/journal/18681751/homepage/2022_authors.html</t>
  </si>
  <si>
    <t>MMI</t>
  </si>
  <si>
    <t>0950-382X</t>
  </si>
  <si>
    <t>1365-2958</t>
  </si>
  <si>
    <t>Molecular Microbiology</t>
  </si>
  <si>
    <t>https://onlinelibrary.wiley.com/page/journal/13652958/homepage/FundedAccess.html</t>
  </si>
  <si>
    <t>MNFR</t>
  </si>
  <si>
    <t>1613-4125</t>
  </si>
  <si>
    <t>1613-4133</t>
  </si>
  <si>
    <t>Molecular Nutrition &amp; Food Research</t>
  </si>
  <si>
    <t>https://onlinelibrary.wiley.com/journal/16134133/homepage/FundedAccess.html</t>
  </si>
  <si>
    <t>https://onlinelibrary.wiley.com/page/journal/16134133/homepage/2216_forauthors.html</t>
  </si>
  <si>
    <t>MOL2</t>
  </si>
  <si>
    <t>1574-7891</t>
  </si>
  <si>
    <t>1878-0261</t>
  </si>
  <si>
    <t xml:space="preserve">Molecular Oncology </t>
  </si>
  <si>
    <t>https://onlinelibrary.wiley.com/journal/18780261/homepage/FundedAccess.html</t>
  </si>
  <si>
    <t>OMI</t>
  </si>
  <si>
    <t>2041-1006</t>
  </si>
  <si>
    <t>2041-1014</t>
  </si>
  <si>
    <t>Molecular Oral Microbiology</t>
  </si>
  <si>
    <t>https://onlinelibrary.wiley.com/page/journal/20411014/homepage/FundedAccess.html</t>
  </si>
  <si>
    <t>MPP</t>
  </si>
  <si>
    <t>1464-6722</t>
  </si>
  <si>
    <t>1364-3703</t>
  </si>
  <si>
    <t>Molecular Plant Pathology</t>
  </si>
  <si>
    <t>https://onlinelibrary.wiley.com/page/journal/13643703/homepage/FundedAccess.html</t>
  </si>
  <si>
    <t>MRD</t>
  </si>
  <si>
    <t>1040-452X</t>
  </si>
  <si>
    <t>1098-2795</t>
  </si>
  <si>
    <t>Molecular Reproduction and Development</t>
  </si>
  <si>
    <t>https://onlinelibrary.wiley.com/page/journal/10982795/homepage/FundedAccess.html</t>
  </si>
  <si>
    <t>MDS</t>
  </si>
  <si>
    <t>0885-3185</t>
  </si>
  <si>
    <t>1531-8257</t>
  </si>
  <si>
    <t>Movement Disorders</t>
  </si>
  <si>
    <t>https://onlinelibrary.wiley.com/page/journal/15318257/homepage/FundedAccess.html</t>
  </si>
  <si>
    <t>MDC3</t>
  </si>
  <si>
    <t>2330-1619</t>
  </si>
  <si>
    <t>Movement Disorders Clinical Practice</t>
  </si>
  <si>
    <t>https://onlinelibrary.wiley.com/page/journal/23301619/homepage/FundedAccess.html</t>
  </si>
  <si>
    <t>MUS</t>
  </si>
  <si>
    <t>0148-639X</t>
  </si>
  <si>
    <t>1097-4598</t>
  </si>
  <si>
    <t>Muscle &amp; Nerve</t>
  </si>
  <si>
    <t>https://onlinelibrary.wiley.com/page/journal/10974598/homepage/forauthors.html</t>
  </si>
  <si>
    <t>MSC</t>
  </si>
  <si>
    <t>1478-2189</t>
  </si>
  <si>
    <t>1557-0681</t>
  </si>
  <si>
    <t>Musculoskeletal Care</t>
  </si>
  <si>
    <t>https://onlinelibrary.wiley.com/page/journal/15570681/homepage/FundedAccess.html</t>
  </si>
  <si>
    <t>MUAN</t>
  </si>
  <si>
    <t>0892-8339</t>
  </si>
  <si>
    <t>1548-1379</t>
  </si>
  <si>
    <t>Museum Anthropology</t>
  </si>
  <si>
    <t>https://anthrosource.onlinelibrary.wiley.com/journal/15481379/homepage/FundedAccess.html</t>
  </si>
  <si>
    <t>https://anthrosource.onlinelibrary.wiley.com/hub/journal/15481379/about/author-guidelines</t>
  </si>
  <si>
    <t>MUSE</t>
  </si>
  <si>
    <t>1350-0775</t>
  </si>
  <si>
    <t>1468-0033</t>
  </si>
  <si>
    <t>Museum International</t>
  </si>
  <si>
    <t>https://onlinelibrary.wiley.com/page/journal/14680033/homepage/forauthors.html</t>
  </si>
  <si>
    <t>MUSA</t>
  </si>
  <si>
    <t>0262-5245</t>
  </si>
  <si>
    <t>1468-2249</t>
  </si>
  <si>
    <t>Music Analysis</t>
  </si>
  <si>
    <t>https://onlinelibrary.wiley.com/page/journal/14682249/homepage/FundedAccess.html</t>
  </si>
  <si>
    <t>MUWO</t>
  </si>
  <si>
    <t>0027-4909</t>
  </si>
  <si>
    <t>1478-1913</t>
  </si>
  <si>
    <t>Muslim World - The</t>
  </si>
  <si>
    <t>https://onlinelibrary.wiley.com/page/journal/14781913/homepage/FundedAccess.html</t>
  </si>
  <si>
    <t>MYC</t>
  </si>
  <si>
    <t>0933-7407</t>
  </si>
  <si>
    <t>1439-0507</t>
  </si>
  <si>
    <t>Mycoses</t>
  </si>
  <si>
    <t>https://onlinelibrary.wiley.com/page/journal/14390507/homepage/FundedAccess.html</t>
  </si>
  <si>
    <t>NADC</t>
  </si>
  <si>
    <t>1439-9598</t>
  </si>
  <si>
    <t xml:space="preserve">1869-0054 </t>
  </si>
  <si>
    <t>Nachrichten aus der Chemie</t>
  </si>
  <si>
    <t>E003</t>
  </si>
  <si>
    <t>1868-0054</t>
  </si>
  <si>
    <t>Nachrichten aus der Chemie (Electronic)</t>
  </si>
  <si>
    <t>NANO</t>
  </si>
  <si>
    <t>2688-4011</t>
  </si>
  <si>
    <t>Nano Select</t>
  </si>
  <si>
    <t>https://onlinelibrary.wiley.com/page/journal/26884011/homepage/open-access</t>
  </si>
  <si>
    <t>$2,660</t>
  </si>
  <si>
    <t>https://onlinelibrary.wiley.com/page/journal/26884011/homepage/2502_charges.html</t>
  </si>
  <si>
    <t xml:space="preserve">https://onlinelibrary.wiley.com/page/journal/26884011/homepage/author-guidelines </t>
  </si>
  <si>
    <t>NCR</t>
  </si>
  <si>
    <t>0027-9013</t>
  </si>
  <si>
    <t>1542-7811</t>
  </si>
  <si>
    <t>National Civic Review</t>
  </si>
  <si>
    <t>NTLF</t>
  </si>
  <si>
    <t>1057-2880</t>
  </si>
  <si>
    <t>2166-3327</t>
  </si>
  <si>
    <t>National Teaching &amp; Learning Forum - The</t>
  </si>
  <si>
    <t>NANA</t>
  </si>
  <si>
    <t>1354-5078</t>
  </si>
  <si>
    <t>1469-8129</t>
  </si>
  <si>
    <t>Nations and Nationalism</t>
  </si>
  <si>
    <t>https://onlinelibrary.wiley.com/page/journal/14698129/homepage/FundedAccess.html</t>
  </si>
  <si>
    <t>GAS</t>
  </si>
  <si>
    <t>1545-7893</t>
  </si>
  <si>
    <t>1545-7907</t>
  </si>
  <si>
    <t>Natural Gas &amp; Electricity</t>
  </si>
  <si>
    <t>NRM</t>
  </si>
  <si>
    <t>0890-8575</t>
  </si>
  <si>
    <t>1939-7445</t>
  </si>
  <si>
    <t>Natural Resource Modeling</t>
  </si>
  <si>
    <t>https://onlinelibrary.wiley.com/page/journal/19397445/homepage/FundedAccess.html</t>
  </si>
  <si>
    <t>NARF</t>
  </si>
  <si>
    <t>0165-0203</t>
  </si>
  <si>
    <t>1477-8947</t>
  </si>
  <si>
    <t>Natural Resources Forum</t>
  </si>
  <si>
    <t>https://onlinelibrary.wiley.com/page/journal/14778947/homepage/FundedAccess.html</t>
  </si>
  <si>
    <t>E409</t>
  </si>
  <si>
    <t>Natural Sciences</t>
  </si>
  <si>
    <t>NSE2</t>
  </si>
  <si>
    <t>2168-8281</t>
  </si>
  <si>
    <t xml:space="preserve">Natural Sciences Education </t>
  </si>
  <si>
    <t>https://acsess.onlinelibrary.wiley.com/hub/journal/21688281/openaccess</t>
  </si>
  <si>
    <t>https://www.agronomy.org/publications/journals/author-resources/nse-instructions</t>
  </si>
  <si>
    <t>NAV</t>
  </si>
  <si>
    <t>0894-069X</t>
  </si>
  <si>
    <t>1520-6750</t>
  </si>
  <si>
    <t>Naval Research Logistics</t>
  </si>
  <si>
    <t>https://onlinelibrary.wiley.com/page/journal/15206750/homepage/FundedAccess.html</t>
  </si>
  <si>
    <t>NAVI</t>
  </si>
  <si>
    <t>0028-1522</t>
  </si>
  <si>
    <t>2161-4296</t>
  </si>
  <si>
    <t>Navigation</t>
  </si>
  <si>
    <t>https://onlinelibrary.wiley.com/page/journal/21614296/homepage/FundedAccess.html</t>
  </si>
  <si>
    <t>NSG</t>
  </si>
  <si>
    <t>1873-0604</t>
  </si>
  <si>
    <t>Near Surface Geophysics</t>
  </si>
  <si>
    <t>https://onlinelibrary.wiley.com/page/journal/18730604/homepage/open-access</t>
  </si>
  <si>
    <t>NCMR</t>
  </si>
  <si>
    <t>1750-4708</t>
  </si>
  <si>
    <t>1750-4716</t>
  </si>
  <si>
    <t>Negotiation and Conflict Management Research</t>
  </si>
  <si>
    <t>https://onlinelibrary.wiley.com/page/journal/17504716/homepage/FundedAccess.html</t>
  </si>
  <si>
    <t>NEP</t>
  </si>
  <si>
    <t>1320-5358</t>
  </si>
  <si>
    <t>1440-1797</t>
  </si>
  <si>
    <t>Nephrology</t>
  </si>
  <si>
    <t>https://onlinelibrary.wiley.com/page/journal/14401797/homepage/FundedAccess.html</t>
  </si>
  <si>
    <t>NET</t>
  </si>
  <si>
    <t>0028-3045</t>
  </si>
  <si>
    <t>1097-0037</t>
  </si>
  <si>
    <t>Networks</t>
  </si>
  <si>
    <t>https://onlinelibrary.wiley.com/page/journal/10970037/homepage/FundedAccess.html</t>
  </si>
  <si>
    <t>NP</t>
  </si>
  <si>
    <t>Neural Plasticity</t>
  </si>
  <si>
    <t>https://onlinelibrary.wiley.com/page/journal/6020/homepage/open-access</t>
  </si>
  <si>
    <t>https://onlinelibrary.wiley.com/page/journal/6020/homepage/author-guidelines</t>
  </si>
  <si>
    <t>NMO</t>
  </si>
  <si>
    <t>1350-1925</t>
  </si>
  <si>
    <t>1365-2982</t>
  </si>
  <si>
    <t>Neurogastroenterology &amp; Motility</t>
  </si>
  <si>
    <t>https://onlinelibrary.wiley.com/page/journal/13652982/homepage/FundedAccess.html</t>
  </si>
  <si>
    <t>NCN3</t>
  </si>
  <si>
    <t>2049-4173</t>
  </si>
  <si>
    <t>Neurology and Clinical Neuroscience</t>
  </si>
  <si>
    <t>https://onlinelibrary.wiley.com/page/journal/20494173/homepage/FundedAccess.html</t>
  </si>
  <si>
    <t>NRI</t>
  </si>
  <si>
    <t>Neurology Research International</t>
  </si>
  <si>
    <t>https://onlinelibrary.wiley.com/page/journal/7507/homepage/open-access</t>
  </si>
  <si>
    <t>https://onlinelibrary.wiley.com/page/journal/7507/homepage/author-guidelines</t>
  </si>
  <si>
    <t>NEUP</t>
  </si>
  <si>
    <t>0919-6544</t>
  </si>
  <si>
    <t>1440-1789</t>
  </si>
  <si>
    <t>Neuropathology</t>
  </si>
  <si>
    <t>https://onlinelibrary.wiley.com/page/journal/14401789/homepage/FundedAccess.html</t>
  </si>
  <si>
    <t>NAN</t>
  </si>
  <si>
    <t>0305-1846</t>
  </si>
  <si>
    <t>1365-2990</t>
  </si>
  <si>
    <t>Neuropathology and Applied Neurobiology</t>
  </si>
  <si>
    <t>https://onlinelibrary.wiley.com/page/journal/13652990/homepage/FundedAccess.html</t>
  </si>
  <si>
    <t>NEP3</t>
  </si>
  <si>
    <t>2770-730X</t>
  </si>
  <si>
    <t>Neuroprotection</t>
  </si>
  <si>
    <t>https://onlinelibrary.wiley.com/page/journal/2770730x/homepage/author-guidelines</t>
  </si>
  <si>
    <t>ttps://authorservices.wiley.com/author-resources/Journal-Authors/licensing/self-archiving.html</t>
  </si>
  <si>
    <t>NPR2</t>
  </si>
  <si>
    <t>2574-173X</t>
  </si>
  <si>
    <t>2574173X</t>
  </si>
  <si>
    <t xml:space="preserve">Neuropsychopharmacology Reports </t>
  </si>
  <si>
    <t>https://onlinelibrary.wiley.com/page/journal/2574173X/homepage/ForAuthors.html</t>
  </si>
  <si>
    <t>https://onlinelibrary.wiley.com/page/journal/2574173x/homepage/article_publication_charges.htm</t>
  </si>
  <si>
    <t>NAU</t>
  </si>
  <si>
    <t>0733-2467</t>
  </si>
  <si>
    <t>1520-6777</t>
  </si>
  <si>
    <t>Neurourology and Urodynamics</t>
  </si>
  <si>
    <t>https://onlinelibrary.wiley.com/page/journal/15206777/homepage/FundedAccess.html</t>
  </si>
  <si>
    <t>1052-2891</t>
  </si>
  <si>
    <t>1536-0717</t>
  </si>
  <si>
    <t>New Directions for Adult and Continuing Education</t>
  </si>
  <si>
    <t>CAD</t>
  </si>
  <si>
    <t>New Directions for Child and Adolescent Development</t>
  </si>
  <si>
    <t>https://onlinelibrary.wiley.com/page/journal/cad/homepage/open-access</t>
  </si>
  <si>
    <t>https://onlinelibrary.wiley.com/page/journal/cad/homepage/author-guidelines</t>
  </si>
  <si>
    <t>CC</t>
  </si>
  <si>
    <t>0194-3081</t>
  </si>
  <si>
    <t>1536-0733</t>
  </si>
  <si>
    <t>New Directions for Community Colleges</t>
  </si>
  <si>
    <t>$3,140</t>
  </si>
  <si>
    <t>EV</t>
  </si>
  <si>
    <t>1097-6736</t>
  </si>
  <si>
    <t>1534-875X</t>
  </si>
  <si>
    <t>1534875X</t>
  </si>
  <si>
    <t>New Directions for Evaluation</t>
  </si>
  <si>
    <t>HE</t>
  </si>
  <si>
    <t>0271-0560</t>
  </si>
  <si>
    <t>1536-0741</t>
  </si>
  <si>
    <t>New Directions for Higher Education</t>
  </si>
  <si>
    <t>IR</t>
  </si>
  <si>
    <t>0271-0579</t>
  </si>
  <si>
    <t>1536-075X</t>
  </si>
  <si>
    <t>1536075X</t>
  </si>
  <si>
    <t>New Directions for Institutional Research</t>
  </si>
  <si>
    <t>YD</t>
  </si>
  <si>
    <t>2373-3349</t>
  </si>
  <si>
    <t>2373-3357</t>
  </si>
  <si>
    <t>New Directions for Student Leadership</t>
  </si>
  <si>
    <t>SS</t>
  </si>
  <si>
    <t>0164-7970</t>
  </si>
  <si>
    <t>1536-0695</t>
  </si>
  <si>
    <t>New Directions for Student Services</t>
  </si>
  <si>
    <t>TL</t>
  </si>
  <si>
    <t>0271-0633</t>
  </si>
  <si>
    <t>1536-0768</t>
  </si>
  <si>
    <t>New Directions for Teaching and Learning</t>
  </si>
  <si>
    <t>NHA3</t>
  </si>
  <si>
    <t>1939-4225</t>
  </si>
  <si>
    <t>New Horizons in Adult Education and Human Resource Development (Electronic)</t>
  </si>
  <si>
    <t>NPQU</t>
  </si>
  <si>
    <t>0893-7850</t>
  </si>
  <si>
    <t>1540-5842</t>
  </si>
  <si>
    <t>New Perspectives Quarterly</t>
  </si>
  <si>
    <t>Does not publish unsolicited manuscripts</t>
  </si>
  <si>
    <t>NPH</t>
  </si>
  <si>
    <t>0028-646X</t>
  </si>
  <si>
    <t>1469-8137</t>
  </si>
  <si>
    <t>New Phytologist</t>
  </si>
  <si>
    <t>https://onlinelibrary.wiley.com/page/journal/14698137/homepage/FundedAccess.html</t>
  </si>
  <si>
    <t>NPP2</t>
  </si>
  <si>
    <t>2994-9890</t>
  </si>
  <si>
    <t>New Plant Protection</t>
  </si>
  <si>
    <t>https://onlinelibrary.wiley.com/page/journal/29949890/homepage/open-access</t>
  </si>
  <si>
    <t>NTWE</t>
  </si>
  <si>
    <t>0268-1072</t>
  </si>
  <si>
    <t>1468-005X</t>
  </si>
  <si>
    <t>1468005X</t>
  </si>
  <si>
    <t>New Technology, Work and Employment</t>
  </si>
  <si>
    <t>https://onlinelibrary.wiley.com/page/journal/1468005X/homepage/FundedAccess.html</t>
  </si>
  <si>
    <t>NZG</t>
  </si>
  <si>
    <t>0028-8144</t>
  </si>
  <si>
    <t>1745-7939</t>
  </si>
  <si>
    <t>17457939a</t>
  </si>
  <si>
    <t>New Zealand Geographer</t>
  </si>
  <si>
    <t>https://onlinelibrary.wiley.com/page/journal/17457939a/homepage/FundedAccess.html</t>
  </si>
  <si>
    <t>NBM</t>
  </si>
  <si>
    <t>0952-3480</t>
  </si>
  <si>
    <t>1099-1492</t>
  </si>
  <si>
    <t>NMR in Biomedicine</t>
  </si>
  <si>
    <t>https://onlinelibrary.wiley.com/page/journal/10991492/homepage/FundedAccess.html</t>
  </si>
  <si>
    <t>NBA</t>
  </si>
  <si>
    <t>1531-5428</t>
  </si>
  <si>
    <t>1949-3193</t>
  </si>
  <si>
    <t>Nonprofit Business Advisor</t>
  </si>
  <si>
    <t>NML</t>
  </si>
  <si>
    <t>1048-6682</t>
  </si>
  <si>
    <t>1542-7854</t>
  </si>
  <si>
    <t>Nonprofit Management and Leadership</t>
  </si>
  <si>
    <t>NJB</t>
  </si>
  <si>
    <t>0107-055X</t>
  </si>
  <si>
    <t>1756-1051</t>
  </si>
  <si>
    <t>Nordic Journal of Botany</t>
  </si>
  <si>
    <t>https://onlinelibrary.wiley.com/page/journal/17561051/homepage/FundedAccess.html</t>
  </si>
  <si>
    <t>NOUS</t>
  </si>
  <si>
    <t>0029-4624</t>
  </si>
  <si>
    <t>1468-0068</t>
  </si>
  <si>
    <t>Noûs</t>
  </si>
  <si>
    <t>https://onlinelibrary.wiley.com/page/journal/14680068/homepage/FundedAccess.html</t>
  </si>
  <si>
    <t>NLA</t>
  </si>
  <si>
    <t>1070-5325</t>
  </si>
  <si>
    <t>1099-1506</t>
  </si>
  <si>
    <t>Numerical Linear Algebra with Applications</t>
  </si>
  <si>
    <t>NUM</t>
  </si>
  <si>
    <t>0749-159X</t>
  </si>
  <si>
    <t>1098-2426</t>
  </si>
  <si>
    <t>Numerical Methods for Partial Differential Equations</t>
  </si>
  <si>
    <t>https://onlinelibrary.wiley.com/page/journal/10982426/homepage/FundedAccess.html</t>
  </si>
  <si>
    <t>NAE2</t>
  </si>
  <si>
    <t>1750-4910</t>
  </si>
  <si>
    <t>Nurse Author &amp; Editor</t>
  </si>
  <si>
    <t xml:space="preserve">Editor internal only </t>
  </si>
  <si>
    <t>NHS</t>
  </si>
  <si>
    <t>1441-0745</t>
  </si>
  <si>
    <t>1442-2018</t>
  </si>
  <si>
    <t>Nursing &amp; Health Sciences</t>
  </si>
  <si>
    <t>https://onlinelibrary.wiley.com/page/journal/14422018/homepage/FundedAccess.html</t>
  </si>
  <si>
    <t>NUF</t>
  </si>
  <si>
    <t>Nursing Forum</t>
  </si>
  <si>
    <t>https://onlinelibrary.wiley.com/page/journal/nuf/homepage/open-access</t>
  </si>
  <si>
    <t>https://onlinelibrary.wiley.com/page/journal/nuf/homepage/author-guidelines</t>
  </si>
  <si>
    <t>NICC</t>
  </si>
  <si>
    <t>1362-1017</t>
  </si>
  <si>
    <t>1478-5153</t>
  </si>
  <si>
    <t>Nursing in Critical Care</t>
  </si>
  <si>
    <t>https://onlinelibrary.wiley.com/page/journal/14785153/homepage/forauthors.html</t>
  </si>
  <si>
    <t>NIN</t>
  </si>
  <si>
    <t>1320-7881</t>
  </si>
  <si>
    <t>1440-1800</t>
  </si>
  <si>
    <t>Nursing Inquiry</t>
  </si>
  <si>
    <t>https://onlinelibrary.wiley.com/page/journal/14401800/homepage/FundedAccess.html</t>
  </si>
  <si>
    <t>$4,720</t>
  </si>
  <si>
    <t>NOP2</t>
  </si>
  <si>
    <t>2054-1058</t>
  </si>
  <si>
    <t>Nursing Open</t>
  </si>
  <si>
    <t>https://onlinelibrary.wiley.com/page/journal/20541058/homepage/open_access_license_and_copyright.htm</t>
  </si>
  <si>
    <t>https://onlinelibrary.wiley.com/page/journal/20541058/homepage/article_publication_charges.htm</t>
  </si>
  <si>
    <t>NUP</t>
  </si>
  <si>
    <t>1466-7681</t>
  </si>
  <si>
    <t>1466-769X</t>
  </si>
  <si>
    <t>1466769X</t>
  </si>
  <si>
    <t>Nursing Philosophy</t>
  </si>
  <si>
    <t>https://onlinelibrary.wiley.com/page/journal/1466769X/homepage/FundedAccess.html</t>
  </si>
  <si>
    <t>NPL3</t>
  </si>
  <si>
    <t>2771-179X</t>
  </si>
  <si>
    <t>Nursing Plus</t>
  </si>
  <si>
    <t>Mandated authors must use the CC BY Creative Commons License; all other authors can choose between the CC BY, CC BY-NC, and CC BY-NC-ND Creative Commons Licenses</t>
  </si>
  <si>
    <t>https://onlinelibrary.wiley.com/page/journal/2771179x/homepage/open-access</t>
  </si>
  <si>
    <t>Contact managing editor</t>
  </si>
  <si>
    <t>NRP</t>
  </si>
  <si>
    <t>Nursing Research and Practice</t>
  </si>
  <si>
    <t>https://onlinelibrary.wiley.com/page/journal/7053/homepage/open-access</t>
  </si>
  <si>
    <t>https://onlinelibrary.wiley.com/page/journal/7053/homepage/author-guidelines</t>
  </si>
  <si>
    <t>NDI</t>
  </si>
  <si>
    <t>1446-6368</t>
  </si>
  <si>
    <t>1747-0080</t>
  </si>
  <si>
    <t>Nutrition &amp; Dietetics</t>
  </si>
  <si>
    <t>https://onlinelibrary.wiley.com/page/journal/17470080/homepage/FundedAccess.html</t>
  </si>
  <si>
    <t>NBU</t>
  </si>
  <si>
    <t>1471-9827</t>
  </si>
  <si>
    <t>1467-3010</t>
  </si>
  <si>
    <t>Nutrition Bulletin</t>
  </si>
  <si>
    <t>https://onlinelibrary.wiley.com/page/journal/14673010/homepage/forauthors.html</t>
  </si>
  <si>
    <t>NCP</t>
  </si>
  <si>
    <t>19412452</t>
  </si>
  <si>
    <t>Nutrition in Clinical Practice</t>
  </si>
  <si>
    <t>https://onlinelibrary.wiley.com/page/journal/19412452/homepage/fundedaccess.html</t>
  </si>
  <si>
    <t>OBY</t>
  </si>
  <si>
    <t>1930-7381</t>
  </si>
  <si>
    <t>1930-739X</t>
  </si>
  <si>
    <t>1930739X</t>
  </si>
  <si>
    <t>Obesity</t>
  </si>
  <si>
    <t>https://onlinelibrary.wiley.com/page/journal/1930739X/homepage/FundedAccess.html</t>
  </si>
  <si>
    <t>OBR</t>
  </si>
  <si>
    <t>1467-7881</t>
  </si>
  <si>
    <t>1467-789X</t>
  </si>
  <si>
    <t>1467789X</t>
  </si>
  <si>
    <t>Obesity Reviews</t>
  </si>
  <si>
    <t>https://onlinelibrary.wiley.com/page/journal/1467789X/homepage/FundedAccess.html</t>
  </si>
  <si>
    <t>OSP4</t>
  </si>
  <si>
    <t>2055-2238</t>
  </si>
  <si>
    <t xml:space="preserve">Obesity Science &amp; Practice </t>
  </si>
  <si>
    <t>https://onlinelibrary.wiley.com/page/journal/20552238/homepage/open_access_license_and_copyright.htm</t>
  </si>
  <si>
    <t>$3,260</t>
  </si>
  <si>
    <t>https://onlinelibrary.wiley.com/page/journal/20552238/homepage/article_publication_charges.htm</t>
  </si>
  <si>
    <t>TOG</t>
  </si>
  <si>
    <t>1467-2561</t>
  </si>
  <si>
    <t>1744-4667</t>
  </si>
  <si>
    <t>Obstetrician &amp; Gynaecologist - The</t>
  </si>
  <si>
    <t>https://onlinelibrary.wiley.com/journal/17444667/homepage/FundedAccess.html</t>
  </si>
  <si>
    <t>OGI</t>
  </si>
  <si>
    <t>Obstetrics and Gynecology International</t>
  </si>
  <si>
    <t>https://onlinelibrary.wiley.com/page/journal/8272/homepage/open-access</t>
  </si>
  <si>
    <t>https://onlinelibrary.wiley.com/page/journal/8272/homepage/author-guidelines</t>
  </si>
  <si>
    <t>OTI</t>
  </si>
  <si>
    <t>Occupational Therapy International</t>
  </si>
  <si>
    <t>https://onlinelibrary.wiley.com/page/journal/2618/homepage/open-access</t>
  </si>
  <si>
    <t>https://onlinelibrary.wiley.com/page/journal/2618/homepage/author-guidelines</t>
  </si>
  <si>
    <t>OCEA</t>
  </si>
  <si>
    <t>0029-8077</t>
  </si>
  <si>
    <t>1834-4461</t>
  </si>
  <si>
    <t>Oceania</t>
  </si>
  <si>
    <t>https://onlinelibrary.wiley.com/page/journal/18344461/homepage/FundedAccess.html</t>
  </si>
  <si>
    <t>OIK</t>
  </si>
  <si>
    <t>0030-1299</t>
  </si>
  <si>
    <t>1600-0706</t>
  </si>
  <si>
    <t>Oikos</t>
  </si>
  <si>
    <t>https://onlinelibrary.wiley.com/page/journal/16000706/homepage/FundedAccess.html</t>
  </si>
  <si>
    <t>OET</t>
  </si>
  <si>
    <t>0950-1045</t>
  </si>
  <si>
    <t>1744-7992</t>
  </si>
  <si>
    <t>Oil and Energy Trends</t>
  </si>
  <si>
    <t>OETS</t>
  </si>
  <si>
    <t>0953-1033</t>
  </si>
  <si>
    <t>1746-9066</t>
  </si>
  <si>
    <t>Oil and Energy Trends: Annual Statistical Review</t>
  </si>
  <si>
    <t>OPEC</t>
  </si>
  <si>
    <t>1753-0229</t>
  </si>
  <si>
    <t>1753-0237</t>
  </si>
  <si>
    <t>OPEC Energy Review</t>
  </si>
  <si>
    <t>https://onlinelibrary.wiley.com/page/journal/17530237/homepage/FundedAccess.html</t>
  </si>
  <si>
    <t>OPPH</t>
  </si>
  <si>
    <t>1863-1460</t>
  </si>
  <si>
    <t>2191-1975</t>
  </si>
  <si>
    <t>Optik + Photonik</t>
  </si>
  <si>
    <t>OCA</t>
  </si>
  <si>
    <t>0143-2087</t>
  </si>
  <si>
    <t>1099-1514</t>
  </si>
  <si>
    <t>Optimal Control Applications and Methods</t>
  </si>
  <si>
    <t>ODI</t>
  </si>
  <si>
    <t>1354-523X</t>
  </si>
  <si>
    <t>1601-0825</t>
  </si>
  <si>
    <t>Oral Diseases</t>
  </si>
  <si>
    <t>https://onlinelibrary.wiley.com/page/journal/16010825/homepage/FundedAccess.html</t>
  </si>
  <si>
    <t>OSI2</t>
  </si>
  <si>
    <t>18814204</t>
  </si>
  <si>
    <t>Oral Science International</t>
  </si>
  <si>
    <t>https://onlinelibrary.wiley.com/page/journal/18814204/homepage/open-access</t>
  </si>
  <si>
    <t>ORS</t>
  </si>
  <si>
    <t>1752-2471</t>
  </si>
  <si>
    <t>1752-248X</t>
  </si>
  <si>
    <t>1752248X</t>
  </si>
  <si>
    <t>Oral Surgery</t>
  </si>
  <si>
    <t>https://onlinelibrary.wiley.com/page/journal/1752248X/homepage/FundedAccess.html</t>
  </si>
  <si>
    <t>OLI</t>
  </si>
  <si>
    <t>0105-7510</t>
  </si>
  <si>
    <t>1600-0730</t>
  </si>
  <si>
    <t>Orbis Litterarum</t>
  </si>
  <si>
    <t>https://onlinelibrary.wiley.com/page/journal/16000730/homepage/FundedAccess.html</t>
  </si>
  <si>
    <t>ORM2</t>
  </si>
  <si>
    <t xml:space="preserve">2994175x </t>
  </si>
  <si>
    <t>2994175x </t>
  </si>
  <si>
    <t xml:space="preserve">Organ Medicine </t>
  </si>
  <si>
    <t>https://onlinelibrary.wiley.com/page/journal/2994175x/homepage/open-access</t>
  </si>
  <si>
    <t>OCR</t>
  </si>
  <si>
    <t>1601-6335</t>
  </si>
  <si>
    <t>1601-6343</t>
  </si>
  <si>
    <t>Orthodontics &amp; Craniofacial Research</t>
  </si>
  <si>
    <t>https://onlinelibrary.wiley.com/page/journal/16016343/homepage/FundedAccess.html</t>
  </si>
  <si>
    <t>https://onlinelibrary.wiley.com/page/journal/16016343/homepage/forauthors.html</t>
  </si>
  <si>
    <t>OS</t>
  </si>
  <si>
    <t>1757-7853</t>
  </si>
  <si>
    <t>1757-7861</t>
  </si>
  <si>
    <t>Orthopaedic Surgery</t>
  </si>
  <si>
    <t>https://onlinelibrary.wiley.com/page/journal/17577861/homepage/FundedAccess.html</t>
  </si>
  <si>
    <t>OTO2</t>
  </si>
  <si>
    <t>2473-974X</t>
  </si>
  <si>
    <t>2473974X</t>
  </si>
  <si>
    <t>OTO Open</t>
  </si>
  <si>
    <t>https://onlinelibrary.wiley.com/page/journal/2473974x/homepage/open-access</t>
  </si>
  <si>
    <t>$1,430</t>
  </si>
  <si>
    <t>https://onlinelibrary.wiley.com/page/journal/2473974x/homepage/author-guidelines</t>
  </si>
  <si>
    <t>OHN</t>
  </si>
  <si>
    <t>1097-6817</t>
  </si>
  <si>
    <t xml:space="preserve">Otolaryngology–Head and Neck Surgery </t>
  </si>
  <si>
    <t>https://onlinelibrary.wiley.com/page/journal/10976817/homepage/open-access</t>
  </si>
  <si>
    <t>https://onlinelibrary.wiley.com/page/journal/10976817/homepage/author-guidelines</t>
  </si>
  <si>
    <t>OBES</t>
  </si>
  <si>
    <t>0305-9049</t>
  </si>
  <si>
    <t>1468-0084</t>
  </si>
  <si>
    <t>Oxford Bulletin of Economics and Statistics</t>
  </si>
  <si>
    <t>https://onlinelibrary.wiley.com/page/journal/14680084/homepage/FundedAccess.html</t>
  </si>
  <si>
    <t>OJOA</t>
  </si>
  <si>
    <t>0262-5253</t>
  </si>
  <si>
    <t>1468-0092</t>
  </si>
  <si>
    <t>Oxford Journal of Archaeology</t>
  </si>
  <si>
    <t>https://onlinelibrary.wiley.com/page/journal/14680092/homepage/FundedAccess.html</t>
  </si>
  <si>
    <t>OXIMED</t>
  </si>
  <si>
    <t>OMCL</t>
  </si>
  <si>
    <t>Oxidative Medicine and Cellular Longevity</t>
  </si>
  <si>
    <t>https://onlinelibrary.wiley.com/page/journal/2572/homepage/open-access</t>
  </si>
  <si>
    <t>https://onlinelibrary.wiley.com/page/journal/2572/homepage/author-guidelines</t>
  </si>
  <si>
    <t>PAER</t>
  </si>
  <si>
    <t>1361-374X</t>
  </si>
  <si>
    <t>1468-0106</t>
  </si>
  <si>
    <t>Pacific Economic Review</t>
  </si>
  <si>
    <t>https://onlinelibrary.wiley.com/page/journal/14680106/homepage/FundedAccess.html</t>
  </si>
  <si>
    <t>PAFO</t>
  </si>
  <si>
    <t>1225-4657</t>
  </si>
  <si>
    <t>1976-5118</t>
  </si>
  <si>
    <t>Pacific Focus</t>
  </si>
  <si>
    <t>https://onlinelibrary.wiley.com/page/journal/19765118/homepage/FundedAccess.html</t>
  </si>
  <si>
    <t>PAPQ</t>
  </si>
  <si>
    <t>0279-0750</t>
  </si>
  <si>
    <t>1468-0114</t>
  </si>
  <si>
    <t>Pacific Philosophical Quarterly</t>
  </si>
  <si>
    <t>https://onlinelibrary.wiley.com/page/journal/14680114/homepage/FundedAccess.html</t>
  </si>
  <si>
    <t>PACE</t>
  </si>
  <si>
    <t>0147-8389</t>
  </si>
  <si>
    <t>1540-8159</t>
  </si>
  <si>
    <t>Pacing and Clinical Electrophysiology</t>
  </si>
  <si>
    <t>https://onlinelibrary.wiley.com/page/journal/15408159/homepage/FundedAccess.html</t>
  </si>
  <si>
    <t>PTS</t>
  </si>
  <si>
    <t>0894-3214</t>
  </si>
  <si>
    <t>1099-1522</t>
  </si>
  <si>
    <t>Packaging Technology and Science</t>
  </si>
  <si>
    <t>PNE2</t>
  </si>
  <si>
    <t>2637-3807</t>
  </si>
  <si>
    <t>Paediatric and Neonatal Pain</t>
  </si>
  <si>
    <t>https://onlinelibrary.wiley.com/page/journal/26373807/homepage/author-guidelines</t>
  </si>
  <si>
    <t>PPE</t>
  </si>
  <si>
    <t>0269-5022</t>
  </si>
  <si>
    <t>1365-3016</t>
  </si>
  <si>
    <t>Paediatric and Perinatal Epidemiology</t>
  </si>
  <si>
    <t>https://onlinelibrary.wiley.com/page/journal/13653016/homepage/forauthors.html</t>
  </si>
  <si>
    <t>PAPR</t>
  </si>
  <si>
    <t>1530-7085</t>
  </si>
  <si>
    <t>1533-2500</t>
  </si>
  <si>
    <t>Pain Practice</t>
  </si>
  <si>
    <t>https://onlinelibrary.wiley.com/page/journal/15332500/homepage/FundedAccess.html</t>
  </si>
  <si>
    <t>https://onlinelibrary.wiley.com/page/journal/15332500/homepage/forauthors.html</t>
  </si>
  <si>
    <t>PRM</t>
  </si>
  <si>
    <t>Pain Research and Management</t>
  </si>
  <si>
    <t>https://onlinelibrary.wiley.com/page/journal/7040/homepage/open-access</t>
  </si>
  <si>
    <t>https://onlinelibrary.wiley.com/page/journal/7040/homepage/author-guidelines</t>
  </si>
  <si>
    <t>PALA</t>
  </si>
  <si>
    <t>0031-0239</t>
  </si>
  <si>
    <t>1475-4983</t>
  </si>
  <si>
    <t>Palaeontology</t>
  </si>
  <si>
    <t>https://onlinelibrary.wiley.com/page/journal/14754983/homepage/FundedAccess.html</t>
  </si>
  <si>
    <t>https://www.palass.org/publications/palaeontology-journal#for-authors</t>
  </si>
  <si>
    <t>PALO</t>
  </si>
  <si>
    <t>2572-4525</t>
  </si>
  <si>
    <t>Paleoceanography and Paleoclimatology</t>
  </si>
  <si>
    <t>Policy</t>
  </si>
  <si>
    <t>SPP2</t>
  </si>
  <si>
    <t>SPP</t>
  </si>
  <si>
    <t>2056-2799</t>
  </si>
  <si>
    <t>2056-2802</t>
  </si>
  <si>
    <t>Papers in Palaeontology</t>
  </si>
  <si>
    <t>https://onlinelibrary.wiley.com/page/journal/20562802/homepage/FundedAccess.html</t>
  </si>
  <si>
    <t>https://www.palass.org/publications/papers-palaeontology/#for-authors</t>
  </si>
  <si>
    <t>PIM</t>
  </si>
  <si>
    <t>0141-9838</t>
  </si>
  <si>
    <t>1365-3024</t>
  </si>
  <si>
    <t>Parasite Immunology</t>
  </si>
  <si>
    <t>https://onlinelibrary.wiley.com/page/journal/13653024/homepage/FundedAccess.html</t>
  </si>
  <si>
    <t>PD</t>
  </si>
  <si>
    <t>Parkinson’s Disease</t>
  </si>
  <si>
    <t>https://onlinelibrary.wiley.com/page/journal/1618/homepage/open-access</t>
  </si>
  <si>
    <t>https://onlinelibrary.wiley.com/page/journal/1618/homepage/author-guidelines</t>
  </si>
  <si>
    <t>PARH</t>
  </si>
  <si>
    <t>0264-2824</t>
  </si>
  <si>
    <t>1750-0206</t>
  </si>
  <si>
    <t>Parliamentary History</t>
  </si>
  <si>
    <t>https://onlinelibrary.wiley.com/page/journal/17500206/homepage/FundedAccess.html</t>
  </si>
  <si>
    <t>PPSC</t>
  </si>
  <si>
    <t>0934-0866</t>
  </si>
  <si>
    <t>1521-4117</t>
  </si>
  <si>
    <t>Particle &amp; Particle Systems Characterization</t>
  </si>
  <si>
    <t>https://onlinelibrary.wiley.com/page/journal/15214117/homepage/2056_forauthors.html</t>
  </si>
  <si>
    <t>PIN</t>
  </si>
  <si>
    <t>1320-5463</t>
  </si>
  <si>
    <t>1440-1827</t>
  </si>
  <si>
    <t>Pathology International</t>
  </si>
  <si>
    <t>https://onlinelibrary.wiley.com/page/journal/14401827/homepage/FundedAccess.html</t>
  </si>
  <si>
    <t>PECH</t>
  </si>
  <si>
    <t>0149-0508</t>
  </si>
  <si>
    <t>1468-0130</t>
  </si>
  <si>
    <t>Peace &amp; Change: A Journal of Peace Research</t>
  </si>
  <si>
    <t>https://onlinelibrary.wiley.com/page/journal/14680130/homepage/FundedAccess.html</t>
  </si>
  <si>
    <t>PAI</t>
  </si>
  <si>
    <t>0905-6157</t>
  </si>
  <si>
    <t>1399-3038</t>
  </si>
  <si>
    <t>Pediatric Allergy and Immunology</t>
  </si>
  <si>
    <t>https://onlinelibrary.wiley.com/page/journal/13993038/homepage/FundedAccess.html</t>
  </si>
  <si>
    <t>PAN</t>
  </si>
  <si>
    <t>1155-5645</t>
  </si>
  <si>
    <t>1460-9592</t>
  </si>
  <si>
    <t>Pediatric Anesthesia</t>
  </si>
  <si>
    <t>https://onlinelibrary.wiley.com/page/journal/14609592/homepage/FundedAccess.html</t>
  </si>
  <si>
    <t>$4,080</t>
  </si>
  <si>
    <t>MPO</t>
  </si>
  <si>
    <t>PBC</t>
  </si>
  <si>
    <t>1545-5009</t>
  </si>
  <si>
    <t>1545-5017</t>
  </si>
  <si>
    <t>Pediatric Blood &amp; Cancer</t>
  </si>
  <si>
    <t>https://onlinelibrary.wiley.com/page/journal/15455017/homepage/forauthors.html</t>
  </si>
  <si>
    <t>PDE</t>
  </si>
  <si>
    <t>0736-8046</t>
  </si>
  <si>
    <t>1525-1470</t>
  </si>
  <si>
    <t>Pediatric Dermatology</t>
  </si>
  <si>
    <t>https://onlinelibrary.wiley.com/page/journal/15251470/homepage/FundedAccess.html</t>
  </si>
  <si>
    <t>PEDI</t>
  </si>
  <si>
    <t>Pediatric Diabetes</t>
  </si>
  <si>
    <t>https://onlinelibrary.wiley.com/page/journal/pedi/homepage/open-access</t>
  </si>
  <si>
    <t>https://onlinelibrary.wiley.com/page/journal/pedi/homepage/author-guidelines</t>
  </si>
  <si>
    <t>PDI3</t>
  </si>
  <si>
    <t>2835-5598</t>
  </si>
  <si>
    <t>Pediatric Discovery</t>
  </si>
  <si>
    <t xml:space="preserve">https://authorservices.wiley.com/author-resources/Journal-Authors/open-access/index.html </t>
  </si>
  <si>
    <t>https://onlinelibrary.wiley.com/page/journal/28355598/homepage/open-access</t>
  </si>
  <si>
    <t>PED4</t>
  </si>
  <si>
    <t>2574-2272</t>
  </si>
  <si>
    <t xml:space="preserve">Pediatric Investigation </t>
  </si>
  <si>
    <t>https://onlinelibrary.wiley.com/page/journal/25742272/homepage/open_access_license_and_copyright.htm</t>
  </si>
  <si>
    <t>https://pericles.pericles-prod.literatumonline.com/page/journal/25742272/homepage/apc</t>
  </si>
  <si>
    <t>https://onlinelibrary.wiley.com/page/journal/25742272/homepage/ForAuthors.html</t>
  </si>
  <si>
    <t>IJPO</t>
  </si>
  <si>
    <t>2047-6302</t>
  </si>
  <si>
    <t>2047-6310</t>
  </si>
  <si>
    <t>Pediatric Obesity</t>
  </si>
  <si>
    <t>https://onlinelibrary.wiley.com/page/journal/20476310/homepage/FundedAccess.html</t>
  </si>
  <si>
    <t>PPUL</t>
  </si>
  <si>
    <t>8755-6863</t>
  </si>
  <si>
    <t>1099-0496</t>
  </si>
  <si>
    <t>Pediatric Pulmonology</t>
  </si>
  <si>
    <t>https://onlinelibrary.wiley.com/page/journal/10990496/homepage/forauthors.html</t>
  </si>
  <si>
    <t>$4,740</t>
  </si>
  <si>
    <t>PETR</t>
  </si>
  <si>
    <t>1397-3142</t>
  </si>
  <si>
    <t>1399-3046</t>
  </si>
  <si>
    <t>Pediatric Transplantation</t>
  </si>
  <si>
    <t>https://onlinelibrary.wiley.com/page/journal/13993046/homepage/FundedAccess.html</t>
  </si>
  <si>
    <t>PED</t>
  </si>
  <si>
    <t>1328-8067</t>
  </si>
  <si>
    <t>1442-200X</t>
  </si>
  <si>
    <t>1442200X</t>
  </si>
  <si>
    <t>Pediatrics International</t>
  </si>
  <si>
    <t>https://onlinelibrary.wiley.com/page/journal/1442200X/homepage/FundedAccess.html</t>
  </si>
  <si>
    <t>PAN3</t>
  </si>
  <si>
    <t>2575-8314</t>
  </si>
  <si>
    <t xml:space="preserve">People and Nature </t>
  </si>
  <si>
    <t>https://besjournals.onlinelibrary.wiley.com/hub/journal/25758314/author_guidelines</t>
  </si>
  <si>
    <t>https://besjournals.onlinelibrary.wiley.com/hub/editorial-policies#openaccess</t>
  </si>
  <si>
    <t>https://besjournals.onlinelibrary.wiley.com/hub/editorial-policies</t>
  </si>
  <si>
    <t>PEP2</t>
  </si>
  <si>
    <t>2475-8817</t>
  </si>
  <si>
    <t xml:space="preserve">Peptide Science </t>
  </si>
  <si>
    <t>https://onlinelibrary.wiley.com/page/journal/24758817/homepage/forauthors.html</t>
  </si>
  <si>
    <t>PRD</t>
  </si>
  <si>
    <t>0906-6713</t>
  </si>
  <si>
    <t>1600-0757</t>
  </si>
  <si>
    <t>Periodontology 2000</t>
  </si>
  <si>
    <t>https://onlinelibrary.wiley.com/page/journal/16000757/homepage/FundedAccess.html</t>
  </si>
  <si>
    <t>PPP</t>
  </si>
  <si>
    <t>1045-6740</t>
  </si>
  <si>
    <t>1099-1530</t>
  </si>
  <si>
    <t>Permafrost and Periglacial Processes</t>
  </si>
  <si>
    <t>https://onlinelibrary.wiley.com/page/journal/10991530/homepage/FundedAccess.html</t>
  </si>
  <si>
    <t>PERE</t>
  </si>
  <si>
    <t>1350-4126</t>
  </si>
  <si>
    <t>1475-6811</t>
  </si>
  <si>
    <t>Personal Relationships</t>
  </si>
  <si>
    <t>https://onlinelibrary.wiley.com/page/journal/14756811/homepage/FundedAccess.html</t>
  </si>
  <si>
    <t>PMH</t>
  </si>
  <si>
    <t>1932-8621</t>
  </si>
  <si>
    <t>1932-863X</t>
  </si>
  <si>
    <t>1932863X</t>
  </si>
  <si>
    <t>Personality and Mental Health</t>
  </si>
  <si>
    <t>https://onlinelibrary.wiley.com/page/journal/1932863X/homepage/FundedAccess.html</t>
  </si>
  <si>
    <t>PEPS</t>
  </si>
  <si>
    <t>0031-5826</t>
  </si>
  <si>
    <t>1744-6570</t>
  </si>
  <si>
    <t>Personnel Psychology</t>
  </si>
  <si>
    <t>https://onlinelibrary.wiley.com/page/journal/17446570/homepage/FundedAccess.html</t>
  </si>
  <si>
    <t>PPC</t>
  </si>
  <si>
    <t>Perspectives in Psychiatric Care</t>
  </si>
  <si>
    <t>https://onlinelibrary.wiley.com/page/journal/ppc/homepage/open-access</t>
  </si>
  <si>
    <t>https://onlinelibrary.wiley.com/page/journal/ppc/homepage/author-guidelines</t>
  </si>
  <si>
    <t>PES2</t>
  </si>
  <si>
    <t>2637-6989</t>
  </si>
  <si>
    <t xml:space="preserve">Perspectives of Earth and Space Scientists </t>
  </si>
  <si>
    <t>CC BY or CC BY-NC</t>
  </si>
  <si>
    <t>PSRH</t>
  </si>
  <si>
    <t>1538-6341</t>
  </si>
  <si>
    <t>1931-2393</t>
  </si>
  <si>
    <t>Perspectives on Sexual and Reproductive Health</t>
  </si>
  <si>
    <t>https://onlinelibrary.wiley.com/page/journal/19312393/homepage/FundedAccess.html</t>
  </si>
  <si>
    <t>PS</t>
  </si>
  <si>
    <t>1526-498X</t>
  </si>
  <si>
    <t>1526-4998</t>
  </si>
  <si>
    <t>Pest Management Science</t>
  </si>
  <si>
    <t>https://onlinelibrary.wiley.com/page/journal/15264998/homepage/forauthors.html</t>
  </si>
  <si>
    <t>PST</t>
  </si>
  <si>
    <t>1539-1604</t>
  </si>
  <si>
    <t>1539-1612</t>
  </si>
  <si>
    <t>Pharmaceutical Statistics</t>
  </si>
  <si>
    <t>https://onlinelibrary.wiley.com/page/journal/15391612/homepage/forauthors.html</t>
  </si>
  <si>
    <t>PDS</t>
  </si>
  <si>
    <t>1053-8569</t>
  </si>
  <si>
    <t>1099-1557</t>
  </si>
  <si>
    <t>Pharmacoepidemiology and Drug Safety</t>
  </si>
  <si>
    <t>https://onlinelibrary.wiley.com/page/journal/10991557/homepage/FundedAccess.html</t>
  </si>
  <si>
    <t>https://onlinelibrary.wiley.com/page/journal/10991557/homepage/forauthors.html</t>
  </si>
  <si>
    <t>PRP2</t>
  </si>
  <si>
    <t>2052-1707</t>
  </si>
  <si>
    <t>Pharmacology Research and Perspectives</t>
  </si>
  <si>
    <t>https://bpspubs.onlinelibrary.wiley.com/journal/20521707</t>
  </si>
  <si>
    <t>PHAR</t>
  </si>
  <si>
    <t>0277-0008</t>
  </si>
  <si>
    <t>1875-9114</t>
  </si>
  <si>
    <t>Pharmacotherapy</t>
  </si>
  <si>
    <t>https://onlinelibrary.wiley.com/page/journal/18759114/homepage/FundedAccess.html</t>
  </si>
  <si>
    <t>Pharmacotherapy: The Journal of Human Pharmacology and Drug Therapy</t>
  </si>
  <si>
    <t xml:space="preserve">https://authorservices.wiley.com/asset/Wiley-Journal-APCs-OnlineOpen.xlsx </t>
  </si>
  <si>
    <t>Hybrid Open Access</t>
  </si>
  <si>
    <t>https://accpjournals.onlinelibrary.wiley.com/hub/journal/18759114/forauthors.html</t>
  </si>
  <si>
    <t>PHIL</t>
  </si>
  <si>
    <t>0031-806X</t>
  </si>
  <si>
    <t>1467-9191</t>
  </si>
  <si>
    <t>Philosophical Forum - The</t>
  </si>
  <si>
    <t>https://onlinelibrary.wiley.com/page/journal/14679191/homepage/FundedAccess.html</t>
  </si>
  <si>
    <t>PHIN</t>
  </si>
  <si>
    <t>0190-0536</t>
  </si>
  <si>
    <t>1467-9205</t>
  </si>
  <si>
    <t>Philosophical Investigations</t>
  </si>
  <si>
    <t>https://onlinelibrary.wiley.com/page/journal/14679205/homepage/FundedAccess.html</t>
  </si>
  <si>
    <t>PHIS</t>
  </si>
  <si>
    <t>1533-6077</t>
  </si>
  <si>
    <t>1758-2237</t>
  </si>
  <si>
    <t>Philosophical Issues</t>
  </si>
  <si>
    <t>https://onlinelibrary.wiley.com/page/journal/17582237/homepage/FundedAccess.html</t>
  </si>
  <si>
    <t>Invited papers</t>
  </si>
  <si>
    <t>PHPE</t>
  </si>
  <si>
    <t>1520-8583</t>
  </si>
  <si>
    <t>1758-2245</t>
  </si>
  <si>
    <t>Philosophical Perspectives</t>
  </si>
  <si>
    <t>https://onlinelibrary.wiley.com/page/journal/15208583/homepage/FundedAccess.html</t>
  </si>
  <si>
    <t>PAPA</t>
  </si>
  <si>
    <t>0048-3915</t>
  </si>
  <si>
    <t>1088-4963</t>
  </si>
  <si>
    <t>Philosophy &amp; Public Affairs</t>
  </si>
  <si>
    <t>https://onlinelibrary.wiley.com/page/journal/10884963/homepage/FundedAccess.html</t>
  </si>
  <si>
    <t>PHPR</t>
  </si>
  <si>
    <t>0031-8205</t>
  </si>
  <si>
    <t>1933-1592</t>
  </si>
  <si>
    <t>Philosophy and Phenomenological Research</t>
  </si>
  <si>
    <t>https://onlinelibrary.wiley.com/page/journal/19331592/homepage/FundedAccess.html</t>
  </si>
  <si>
    <t>PHC3</t>
  </si>
  <si>
    <t>1747-9991</t>
  </si>
  <si>
    <t>Philosophy Compass</t>
  </si>
  <si>
    <t>https://onlinelibrary.wiley.com/page/journal/17479991/homepage/FundedAccess.html</t>
  </si>
  <si>
    <t>PHP</t>
  </si>
  <si>
    <t>0031-8655</t>
  </si>
  <si>
    <t>1751-1097</t>
  </si>
  <si>
    <t>Photochemistry and Photobiology</t>
  </si>
  <si>
    <t>https://onlinelibrary.wiley.com/page/journal/17511097/homepage/FundedAccess.html</t>
  </si>
  <si>
    <t>https://onlinelibrary.wiley.com/page/journal/17511097/homepage/forauthors.html</t>
  </si>
  <si>
    <t>PHPP</t>
  </si>
  <si>
    <t>0905-4383</t>
  </si>
  <si>
    <t>1600-0781</t>
  </si>
  <si>
    <t>Photodermatology, Photoimmunology &amp; Photomedicine</t>
  </si>
  <si>
    <t>https://onlinelibrary.wiley.com/journal/16000781/homepage/FundedAccess.html</t>
  </si>
  <si>
    <t>PHOR</t>
  </si>
  <si>
    <t>0031-868x</t>
  </si>
  <si>
    <t>1477-9730</t>
  </si>
  <si>
    <t>Photogrammetric Record - The</t>
  </si>
  <si>
    <t>https://onlinelibrary.wiley.com/page/journal/14779730/homepage/FundedAccess.html</t>
  </si>
  <si>
    <t>PRE</t>
  </si>
  <si>
    <t>1322-0829</t>
  </si>
  <si>
    <t>1440-1835</t>
  </si>
  <si>
    <t>Phycological Research</t>
  </si>
  <si>
    <t>https://onlinelibrary.wiley.com/page/journal/14401835/homepage/FundedAccess.html</t>
  </si>
  <si>
    <t>PSSA</t>
  </si>
  <si>
    <t>1862-6300</t>
  </si>
  <si>
    <t>1862-6319</t>
  </si>
  <si>
    <t>physica status solidi (a)</t>
  </si>
  <si>
    <t>https://onlinelibrary.wiley.com/page/journal/18626319/homepage/2231_author_guidelines.html</t>
  </si>
  <si>
    <t>PSSB</t>
  </si>
  <si>
    <t>0370-1972</t>
  </si>
  <si>
    <t>1521-3951</t>
  </si>
  <si>
    <t>physica status solidi (b)</t>
  </si>
  <si>
    <t>https://onlinelibrary.wiley.com/page/journal/15213951/homepage/2232_author_guidelines.html</t>
  </si>
  <si>
    <t>PSSR</t>
  </si>
  <si>
    <t>1862-6254</t>
  </si>
  <si>
    <t>1862-6270</t>
  </si>
  <si>
    <t>physica status solidi (RRL) - Rapid Research Letters</t>
  </si>
  <si>
    <t>https://onlinelibrary.wiley.com/page/journal/18626270/homepage/2139_author_guidelines.html</t>
  </si>
  <si>
    <t>PIUZ</t>
  </si>
  <si>
    <t>0031-9252</t>
  </si>
  <si>
    <t>1521-3943</t>
  </si>
  <si>
    <t>Physik in unserer Zeit</t>
  </si>
  <si>
    <t>$3,660</t>
  </si>
  <si>
    <t>https://onlinelibrary.wiley.com/journal/15213943</t>
  </si>
  <si>
    <t>PPL</t>
  </si>
  <si>
    <t>0031-9317</t>
  </si>
  <si>
    <t>1399-3054</t>
  </si>
  <si>
    <t>Physiologia Plantarum</t>
  </si>
  <si>
    <t>https://onlinelibrary.wiley.com/page/journal/13993054/homepage/FundedAccess.html</t>
  </si>
  <si>
    <t>PHEN</t>
  </si>
  <si>
    <t>0307-6962</t>
  </si>
  <si>
    <t>1365-3032</t>
  </si>
  <si>
    <t>Physiological Entomology</t>
  </si>
  <si>
    <t>https://onlinelibrary.wiley.com/page/journal/13653032/homepage/FundedAccess.html</t>
  </si>
  <si>
    <t>PHY2</t>
  </si>
  <si>
    <t>2051-817X</t>
  </si>
  <si>
    <t>Physiological Reports</t>
  </si>
  <si>
    <t>https://physoc.onlinelibrary.wiley.com/hub/journal/2051817X/resources/open-access-license-and-copyright</t>
  </si>
  <si>
    <t>$2,050</t>
  </si>
  <si>
    <t>https://physoc.onlinelibrary.wiley.com/hub/journal/2051817X/resources/article-publication-charges</t>
  </si>
  <si>
    <t>PRI</t>
  </si>
  <si>
    <t>1358-2267</t>
  </si>
  <si>
    <t>1471-2865</t>
  </si>
  <si>
    <t>Physiotherapy Research International</t>
  </si>
  <si>
    <t>PCA</t>
  </si>
  <si>
    <t>0958-0344</t>
  </si>
  <si>
    <t>1099-1565</t>
  </si>
  <si>
    <t>Phytochemical Analysis</t>
  </si>
  <si>
    <t>https://onlinelibrary.wiley.com/page/journal/10991565/homepage/FundedAccess.html</t>
  </si>
  <si>
    <t>PTR</t>
  </si>
  <si>
    <t>0951-418X</t>
  </si>
  <si>
    <t>1099-1573</t>
  </si>
  <si>
    <t>Phytotherapy Research</t>
  </si>
  <si>
    <t>https://onlinelibrary.wiley.com/page/journal/10991573/homepage/FundedAccess.html</t>
  </si>
  <si>
    <t>PCMR</t>
  </si>
  <si>
    <t>1755-1471</t>
  </si>
  <si>
    <t>1755-148X</t>
  </si>
  <si>
    <t>1755148X</t>
  </si>
  <si>
    <t>Pigment Cell &amp; Melanoma Research</t>
  </si>
  <si>
    <t>https://onlinelibrary.wiley.com/page/journal/1755148X/homepage/FundedAccess.html</t>
  </si>
  <si>
    <t>PLB</t>
  </si>
  <si>
    <t>1435-8603</t>
  </si>
  <si>
    <t>1438-8677</t>
  </si>
  <si>
    <t>Plant Biology</t>
  </si>
  <si>
    <t>https://onlinelibrary.wiley.com/page/journal/14388677/homepage/FundedAccess.html</t>
  </si>
  <si>
    <t>PBI</t>
  </si>
  <si>
    <t>1467-7644</t>
  </si>
  <si>
    <t>1467-7652</t>
  </si>
  <si>
    <t>Plant Biotechnology Journal</t>
  </si>
  <si>
    <t>https://onlinelibrary.wiley.com/page/journal/14677652/homepage/forauthors.html</t>
  </si>
  <si>
    <t>PBR</t>
  </si>
  <si>
    <t>0179-9541</t>
  </si>
  <si>
    <t>1439-0523</t>
  </si>
  <si>
    <t>Plant Breeding</t>
  </si>
  <si>
    <t>https://onlinelibrary.wiley.com/page/journal/14390523/homepage/FundedAccess.html</t>
  </si>
  <si>
    <t>PLD3</t>
  </si>
  <si>
    <t>2475-4455</t>
  </si>
  <si>
    <t xml:space="preserve">Plant Direct </t>
  </si>
  <si>
    <t>https://onlinelibrary.wiley.com/page/journal/24754455/homepage/open_access_license_and_copyright.htm</t>
  </si>
  <si>
    <t>https://onlinelibrary.wiley.com/page/journal/24754455/homepage/article_publication_charges.htm</t>
  </si>
  <si>
    <t>http://onlinelibrary.wiley.com/page/journal/24754455/homepage/open_access_license_and_copyright.htm</t>
  </si>
  <si>
    <t>PEI3</t>
  </si>
  <si>
    <t>2575-6265</t>
  </si>
  <si>
    <t>Plant Environment Interactions</t>
  </si>
  <si>
    <t>PPA</t>
  </si>
  <si>
    <t>0032-0862</t>
  </si>
  <si>
    <t>1365-3059</t>
  </si>
  <si>
    <t>Plant Pathology</t>
  </si>
  <si>
    <t>https://onlinelibrary.wiley.com/page/journal/13653059/homepage/FundedAccess.html</t>
  </si>
  <si>
    <t>PSBI</t>
  </si>
  <si>
    <t>0913-557X</t>
  </si>
  <si>
    <t>1442-1984</t>
  </si>
  <si>
    <t>Plant Species Biology</t>
  </si>
  <si>
    <t>https://onlinelibrary.wiley.com/page/journal/14421984/homepage/FundedAccess.html</t>
  </si>
  <si>
    <t>PCE</t>
  </si>
  <si>
    <t>0140-7791</t>
  </si>
  <si>
    <t>1365-3040</t>
  </si>
  <si>
    <t>Plant, Cell &amp; Environment</t>
  </si>
  <si>
    <t>https://onlinelibrary.wiley.com/page/journal/13653040/homepage/FundedAccess.html</t>
  </si>
  <si>
    <t>$5,440</t>
  </si>
  <si>
    <t>PPP3</t>
  </si>
  <si>
    <t>2572-2611</t>
  </si>
  <si>
    <t xml:space="preserve">Plants, People, Planet </t>
  </si>
  <si>
    <t>https://nph.onlinelibrary.wiley.com/journal/25722611</t>
  </si>
  <si>
    <t>http://nph.onlinelibrary.wiley.com/dotAsset/4da66a9f-16c2-4663-96d3-e68fa5b13fd2.pdf</t>
  </si>
  <si>
    <t>PPAP</t>
  </si>
  <si>
    <t>1612-8850</t>
  </si>
  <si>
    <t>1612-8869</t>
  </si>
  <si>
    <t xml:space="preserve">Plasma Processes and Polymers </t>
  </si>
  <si>
    <t>https://onlinelibrary.wiley.com/page/journal/16128869/homepage/2410_authors.html</t>
  </si>
  <si>
    <t>PENG</t>
  </si>
  <si>
    <t>0091-9578</t>
  </si>
  <si>
    <t>Plastics Engineering</t>
  </si>
  <si>
    <t>PMR</t>
  </si>
  <si>
    <t>1934-1563</t>
  </si>
  <si>
    <t>PM&amp;R</t>
  </si>
  <si>
    <t>https://onlinelibrary.wiley.com/page/journal/19341563/homepage/open-access</t>
  </si>
  <si>
    <t>POI3</t>
  </si>
  <si>
    <t>1944-2866</t>
  </si>
  <si>
    <t>Policy &amp; Internet</t>
  </si>
  <si>
    <t>https://onlinelibrary.wiley.com/page/journal/19442866/homepage/FundedAccess.html</t>
  </si>
  <si>
    <t>PSJ</t>
  </si>
  <si>
    <t>0190-292X</t>
  </si>
  <si>
    <t>1541-0072</t>
  </si>
  <si>
    <t>Policy Studies Journal</t>
  </si>
  <si>
    <t>https://onlinelibrary.wiley.com/page/journal/15410072/homepage/FundedAccess.html</t>
  </si>
  <si>
    <t>PLAR</t>
  </si>
  <si>
    <t>1081-6976</t>
  </si>
  <si>
    <t>1555-2934</t>
  </si>
  <si>
    <t>Political and Legal Anthropology Review</t>
  </si>
  <si>
    <t>https://anthrosource.onlinelibrary.wiley.com/hub/journal/15552934/about/author-guidelines</t>
  </si>
  <si>
    <t>POPS</t>
  </si>
  <si>
    <t>0162-895X</t>
  </si>
  <si>
    <t>1467-9221</t>
  </si>
  <si>
    <t>Political Psychology</t>
  </si>
  <si>
    <t>https://onlinelibrary.wiley.com/page/journal/14679221/homepage/FundedAccess.html</t>
  </si>
  <si>
    <t>POQU</t>
  </si>
  <si>
    <t>0032-3179</t>
  </si>
  <si>
    <t>1467-923X</t>
  </si>
  <si>
    <t>1467923X</t>
  </si>
  <si>
    <t>Political Quarterly - The</t>
  </si>
  <si>
    <t>https://onlinelibrary.wiley.com/page/journal/1467923x/homepage/forauthors.html</t>
  </si>
  <si>
    <t>POLQ</t>
  </si>
  <si>
    <t>0032-3195</t>
  </si>
  <si>
    <t>1538-165X</t>
  </si>
  <si>
    <t>1538165X</t>
  </si>
  <si>
    <t>Political Science Quarterly</t>
  </si>
  <si>
    <t>https://onlinelibrary.wiley.com/page/journal/1538165X/homepage/FundedAccess.html</t>
  </si>
  <si>
    <t>POLP</t>
  </si>
  <si>
    <t>1555-5623</t>
  </si>
  <si>
    <t>1747-1346</t>
  </si>
  <si>
    <t>Politics &amp; Policy</t>
  </si>
  <si>
    <t>https://onlinelibrary.wiley.com/page/journal/17471346/homepage/FundedAccess.html</t>
  </si>
  <si>
    <t>PC</t>
  </si>
  <si>
    <t>0272-8397</t>
  </si>
  <si>
    <t>1548-0569</t>
  </si>
  <si>
    <t>Polymer Composites</t>
  </si>
  <si>
    <t>https://onlinelibrary.wiley.com/page/journal/15480569/homepage/FundedAccess.html</t>
  </si>
  <si>
    <t>PEN</t>
  </si>
  <si>
    <t>0032-3888</t>
  </si>
  <si>
    <t>1548-2634</t>
  </si>
  <si>
    <t>Polymer Engineering &amp; Science</t>
  </si>
  <si>
    <t>https://onlinelibrary.wiley.com/page/journal/15482634/homepage/FundedAccess.html</t>
  </si>
  <si>
    <t>PI</t>
  </si>
  <si>
    <t>0959-8103</t>
  </si>
  <si>
    <t>1097-0126</t>
  </si>
  <si>
    <t>Polymer International</t>
  </si>
  <si>
    <t>https://onlinelibrary.wiley.com/page/journal/10970126/homepage/forauthors.html</t>
  </si>
  <si>
    <t>PAT</t>
  </si>
  <si>
    <t>1042-7147</t>
  </si>
  <si>
    <t>1099-1581</t>
  </si>
  <si>
    <t>Polymers for Advanced Technologies</t>
  </si>
  <si>
    <t>https://onlinelibrary.wiley.com/page/journal/10991581/homepage/forauthors.html#coperm</t>
  </si>
  <si>
    <t>PCR4</t>
  </si>
  <si>
    <t>2831-865X</t>
  </si>
  <si>
    <t>2831865X</t>
  </si>
  <si>
    <t>Popular Culture Review</t>
  </si>
  <si>
    <t xml:space="preserve">Choice of CC BY, CC BY-NC, or CC BY-NC-ND </t>
  </si>
  <si>
    <t>https://onlinelibrary.wiley.com/page/journal/2831865x/homepage/open-access</t>
  </si>
  <si>
    <t>PADR</t>
  </si>
  <si>
    <t>0098-7921</t>
  </si>
  <si>
    <t>1728-4457</t>
  </si>
  <si>
    <t>Population and Development Review</t>
  </si>
  <si>
    <t>https://onlinelibrary.wiley.com/page/journal/17284457/homepage/FundedAccess.html</t>
  </si>
  <si>
    <t>POPE</t>
  </si>
  <si>
    <t>1438-390X</t>
  </si>
  <si>
    <t>Population Ecology</t>
  </si>
  <si>
    <t>https://authorservices.wiley.com/asset/Wiley-Journal-APCs-OnlineOpen.xlsx</t>
  </si>
  <si>
    <t>PSP</t>
  </si>
  <si>
    <t>1544-8444</t>
  </si>
  <si>
    <t>1544-8452</t>
  </si>
  <si>
    <t>Population, Space and Place</t>
  </si>
  <si>
    <t>https://onlinelibrary.wiley.com/page/journal/15448452/homepage/FundedAccess.html</t>
  </si>
  <si>
    <t>POH2</t>
  </si>
  <si>
    <t>2770-5846</t>
  </si>
  <si>
    <t xml:space="preserve">Portal Hypertension &amp; Cirrhosis </t>
  </si>
  <si>
    <t>https://onlinelibrary.wiley.com/page/journal/27705846/homepage/author-guidelines</t>
  </si>
  <si>
    <t>POP4</t>
  </si>
  <si>
    <t>1944-2858</t>
  </si>
  <si>
    <t>Poverty &amp; Public Policy</t>
  </si>
  <si>
    <t>https://onlinelibrary.wiley.com/page/journal/19442858/homepage/FundedAccess.html</t>
  </si>
  <si>
    <t>PPAR</t>
  </si>
  <si>
    <t>PPAR Research</t>
  </si>
  <si>
    <t>https://onlinelibrary.wiley.com/page/journal/1751/homepage/open-access</t>
  </si>
  <si>
    <t>https://onlinelibrary.wiley.com/page/journal/1751/homepage/author-guidelines</t>
  </si>
  <si>
    <t>PRM2</t>
  </si>
  <si>
    <t>2642-2514</t>
  </si>
  <si>
    <t>Precision Medical Sciences</t>
  </si>
  <si>
    <t>https://onlinelibrary.wiley.com/page/journal/26422514/homepage/author-guidelines</t>
  </si>
  <si>
    <t>PRO6</t>
  </si>
  <si>
    <t>Precision Radiation Oncology</t>
  </si>
  <si>
    <t>https://onlinelibrary.wiley.com/page/journal/23987324/homepage/custom_copy.htm</t>
  </si>
  <si>
    <t>PMF2</t>
  </si>
  <si>
    <t>2997-9684</t>
  </si>
  <si>
    <t>Pregnancy: Official Journal of the Society for Maternal-Fetal Medicine</t>
  </si>
  <si>
    <t>https://onlinelibrary.wiley.com/page/journal/29979684/homepage/open-access</t>
  </si>
  <si>
    <t>https://onlinelibrary.wiley.com/page/journal/29979684/homepage/author-guidelines#2</t>
  </si>
  <si>
    <t>0197-3851</t>
  </si>
  <si>
    <t>1097-0223</t>
  </si>
  <si>
    <t>Prenatal Diagnosis</t>
  </si>
  <si>
    <t>PSB</t>
  </si>
  <si>
    <t>0959-6682</t>
  </si>
  <si>
    <t>1931-2253</t>
  </si>
  <si>
    <t>Prescriber</t>
  </si>
  <si>
    <t>https://onlinelibrary.wiley.com/page/journal/19312253/homepage/FundedAccess.html</t>
  </si>
  <si>
    <t>PSQ</t>
  </si>
  <si>
    <t>0360-4918</t>
  </si>
  <si>
    <t>1741-5705</t>
  </si>
  <si>
    <t>Presidential Studies Quarterly</t>
  </si>
  <si>
    <t>https://onlinelibrary.wiley.com/page/journal/17415705/homepage/FundedAccess.html</t>
  </si>
  <si>
    <t>https://onlinelibrary.wiley.com/page/journal/17415705/homepage/forauthors.html</t>
  </si>
  <si>
    <t>PAMM</t>
  </si>
  <si>
    <t>1617-7061</t>
  </si>
  <si>
    <t>Proceedings in Applied Mathematics &amp; Mechanics</t>
  </si>
  <si>
    <t>$3,090</t>
  </si>
  <si>
    <t>https://onlinelibrary.wiley.com/page/journal/16177061/homepage/2130_authorguidelines.html</t>
  </si>
  <si>
    <t>PAF2</t>
  </si>
  <si>
    <t>2573-508X</t>
  </si>
  <si>
    <t>2573508X</t>
  </si>
  <si>
    <t>Proceedings of the African Futures Conference</t>
  </si>
  <si>
    <t>PRA</t>
  </si>
  <si>
    <t>PRA2</t>
  </si>
  <si>
    <t>1550-8390</t>
  </si>
  <si>
    <t>Proceedings of the Association for Information Science and Technology</t>
  </si>
  <si>
    <t>PRLS</t>
  </si>
  <si>
    <t>PRL3</t>
  </si>
  <si>
    <t>0370-0461</t>
  </si>
  <si>
    <t>1095-8313</t>
  </si>
  <si>
    <t>Proceedings of the Linnean Society of London</t>
  </si>
  <si>
    <t>PLMS</t>
  </si>
  <si>
    <t>0024-6115</t>
  </si>
  <si>
    <t>1460-244X</t>
  </si>
  <si>
    <t> 10.111</t>
  </si>
  <si>
    <t>21460244X</t>
  </si>
  <si>
    <t xml:space="preserve">Proceedings of the London Mathematical Society </t>
  </si>
  <si>
    <t>PRS</t>
  </si>
  <si>
    <t>1066-8527</t>
  </si>
  <si>
    <t>1547-5913</t>
  </si>
  <si>
    <t>Process Safety Progress</t>
  </si>
  <si>
    <t>https://onlinelibrary.wiley.com/page/journal/15475913/homepage/FundedAccess.html</t>
  </si>
  <si>
    <t>PNP</t>
  </si>
  <si>
    <t>1367-7543</t>
  </si>
  <si>
    <t>1931-227X</t>
  </si>
  <si>
    <t>1931227X</t>
  </si>
  <si>
    <t>Progress in Neurology and Psychiatry</t>
  </si>
  <si>
    <t>https://onlinelibrary.wiley.com/page/journal/1931227x/homepage/fundedaccess.html</t>
  </si>
  <si>
    <t>PIP</t>
  </si>
  <si>
    <t>1062-7995</t>
  </si>
  <si>
    <t>1099-159X</t>
  </si>
  <si>
    <t>1099159X</t>
  </si>
  <si>
    <t>Progress in Photovoltaics: Research and Applications</t>
  </si>
  <si>
    <t>https://onlinelibrary.wiley.com/page/journal/1099159x/homepage/forauthors.html</t>
  </si>
  <si>
    <t>PMJ</t>
  </si>
  <si>
    <t>8756-9728</t>
  </si>
  <si>
    <t>1938-9507</t>
  </si>
  <si>
    <t>Project Management Journal</t>
  </si>
  <si>
    <t>PREP</t>
  </si>
  <si>
    <t>0721-3115</t>
  </si>
  <si>
    <t>1521-4087</t>
  </si>
  <si>
    <t>Propellants, Explosives, Pyrotechnics</t>
  </si>
  <si>
    <t>https://onlinelibrary.wiley.com/page/journal/15214087/homepage/2014_onlineopen.html</t>
  </si>
  <si>
    <t>https://onlinelibrary.wiley.com/page/journal/15214087/homepage/2014_forauthors.html</t>
  </si>
  <si>
    <t>PROS</t>
  </si>
  <si>
    <t>0270-4137</t>
  </si>
  <si>
    <t>1097-0045</t>
  </si>
  <si>
    <t>Prostate - The</t>
  </si>
  <si>
    <t>https://onlinelibrary.wiley.com/page/journal/10970045/homepage/FundedAccess.html</t>
  </si>
  <si>
    <t>2090312X</t>
  </si>
  <si>
    <t>Prostate Cancer</t>
  </si>
  <si>
    <t>https://onlinelibrary.wiley.com/page/journal/4757/homepage/open-access</t>
  </si>
  <si>
    <t>https://onlinelibrary.wiley.com/page/journal/4757/homepage/author-guidelines</t>
  </si>
  <si>
    <t>PRO</t>
  </si>
  <si>
    <t>0961-8368</t>
  </si>
  <si>
    <t>1469-896X</t>
  </si>
  <si>
    <t>1469896X</t>
  </si>
  <si>
    <t>Protein Science</t>
  </si>
  <si>
    <t>https://onlinelibrary.wiley.com/page/journal/1469896X/homepage/FundedAccess.html</t>
  </si>
  <si>
    <t>PROT</t>
  </si>
  <si>
    <t>0887-3585</t>
  </si>
  <si>
    <t>1097-0134</t>
  </si>
  <si>
    <t>Proteins: Structure, Function, and Bioinformatics</t>
  </si>
  <si>
    <t>https://onlinelibrary.wiley.com/page/journal/10970134/homepage/FundedAccess.html</t>
  </si>
  <si>
    <t>PGR2</t>
  </si>
  <si>
    <t>2832-3556</t>
  </si>
  <si>
    <t>Proteoglycan Research</t>
  </si>
  <si>
    <t>https://onlinelibrary.wiley.com/page/journal/28323556/homepage/open-access</t>
  </si>
  <si>
    <t>https://onlinelibrary.wiley.com/page/journal/28323556/homepage/author-guidelines</t>
  </si>
  <si>
    <t>PMIC</t>
  </si>
  <si>
    <t>1615-9853</t>
  </si>
  <si>
    <t>1615-9861</t>
  </si>
  <si>
    <t>PROTEOMICS</t>
  </si>
  <si>
    <t>https://onlinelibrary.wiley.com/journal/16159861/homepage/FundedAccess.html</t>
  </si>
  <si>
    <t>https://onlinelibrary.wiley.com/page/journal/16159861/homepage/2120_authorguidelines.html</t>
  </si>
  <si>
    <t>PRCA</t>
  </si>
  <si>
    <t>1862-8346</t>
  </si>
  <si>
    <t>1862-8354</t>
  </si>
  <si>
    <t>PROTEOMICS – Clinical Applications</t>
  </si>
  <si>
    <t>https://onlinelibrary.wiley.com/journal/18628354/homepage/FundedAccess.html</t>
  </si>
  <si>
    <t>https://onlinelibrary.wiley.com/page/journal/18628354/homepage/2456_forauthors.html</t>
  </si>
  <si>
    <t>PCHJ</t>
  </si>
  <si>
    <t>2046-0252</t>
  </si>
  <si>
    <t>2046-0260</t>
  </si>
  <si>
    <t>PsyCh Journal</t>
  </si>
  <si>
    <t>https://onlinelibrary.wiley.com/page/journal/20460260/homepage/FundedAccess.html</t>
  </si>
  <si>
    <t>PSYCHE</t>
  </si>
  <si>
    <t>Psyche: A Journal of Entomology</t>
  </si>
  <si>
    <t>https://onlinelibrary.wiley.com/page/journal/6152/homepage/open-access</t>
  </si>
  <si>
    <t>https://onlinelibrary.wiley.com/page/journal/6152/homepage/author-guidelines</t>
  </si>
  <si>
    <t>RCP2</t>
  </si>
  <si>
    <t>2575-5609</t>
  </si>
  <si>
    <t xml:space="preserve">Psychiatric Research and Clinical Practice </t>
  </si>
  <si>
    <t xml:space="preserve">https://onlinelibrary.wiley.com/page/journal/25755609/homepage/author-guidelines </t>
  </si>
  <si>
    <t>CC-BY-NC or CC-BY-NC-ND; CC-BY only by funder requirement.</t>
  </si>
  <si>
    <t xml:space="preserve">https://onlinelibrary.wiley.com/page/journal/25755609/homepage/open-access </t>
  </si>
  <si>
    <t>PCN</t>
  </si>
  <si>
    <t>1323-1316</t>
  </si>
  <si>
    <t>1440-1819</t>
  </si>
  <si>
    <t>Psychiatry and Clinical Neurosciences</t>
  </si>
  <si>
    <t>https://onlinelibrary.wiley.com/page/journal/14401819/homepage/FundedAccess.html</t>
  </si>
  <si>
    <t>PCN5</t>
  </si>
  <si>
    <t>2769-2558</t>
  </si>
  <si>
    <t>Psychiatry and Clinical Neurosciences Reports</t>
  </si>
  <si>
    <t>https://onlinelibrary.wiley.com/page/journal/27692558/homepage/open-access</t>
  </si>
  <si>
    <t>PSYG</t>
  </si>
  <si>
    <t>1346-3500</t>
  </si>
  <si>
    <t>1479-8301</t>
  </si>
  <si>
    <t>Psychogeriatrics</t>
  </si>
  <si>
    <t>https://onlinelibrary.wiley.com/page/journal/14798301/homepage/FundedAccess.html</t>
  </si>
  <si>
    <t>MAR</t>
  </si>
  <si>
    <t>0742-6046</t>
  </si>
  <si>
    <t>1520-6793</t>
  </si>
  <si>
    <t>Psychology &amp; Marketing</t>
  </si>
  <si>
    <t>https://onlinelibrary.wiley.com/page/journal/15206793/homepage/FundedAccess.html</t>
  </si>
  <si>
    <t>PAPT</t>
  </si>
  <si>
    <t>1476-0835</t>
  </si>
  <si>
    <t>2044-8341</t>
  </si>
  <si>
    <t>Psychology and Psychotherapy</t>
  </si>
  <si>
    <t>https://onlinelibrary.wiley.com/page/journal/20448341/homepage/FundedAccess.html</t>
  </si>
  <si>
    <t>PITS</t>
  </si>
  <si>
    <t>0033-3085</t>
  </si>
  <si>
    <t>1520-6807</t>
  </si>
  <si>
    <t>Psychology in the Schools</t>
  </si>
  <si>
    <t>https://onlinelibrary.wiley.com/page/journal/15206807/homepage/FundedAccess.html</t>
  </si>
  <si>
    <t>PON</t>
  </si>
  <si>
    <t>1057-9249</t>
  </si>
  <si>
    <t>1099-1611</t>
  </si>
  <si>
    <t>Psycho-Oncology</t>
  </si>
  <si>
    <t>https://onlinelibrary.wiley.com/page/journal/10991611/homepage/forauthors.html</t>
  </si>
  <si>
    <t>PSYP</t>
  </si>
  <si>
    <t>0048-5772</t>
  </si>
  <si>
    <t>1469-8986</t>
  </si>
  <si>
    <t>Psychophysiology</t>
  </si>
  <si>
    <t>https://onlinelibrary.wiley.com/page/journal/14698986/homepage/FundedAccess.html</t>
  </si>
  <si>
    <t>https://onlinelibrary.wiley.com/page/journal/14698986/homepage/forauthors.html</t>
  </si>
  <si>
    <t>PPI</t>
  </si>
  <si>
    <t>1476-9263</t>
  </si>
  <si>
    <t>1556-9195</t>
  </si>
  <si>
    <t>Psychotherapy and Politics International</t>
  </si>
  <si>
    <t>https://onlinelibrary.wiley.com/page/journal/15569195/homepage/FundedAccess.html</t>
  </si>
  <si>
    <t>PADM</t>
  </si>
  <si>
    <t>0033-3298</t>
  </si>
  <si>
    <t>1467-9299</t>
  </si>
  <si>
    <t>Public Administration</t>
  </si>
  <si>
    <t>https://onlinelibrary.wiley.com/page/journal/14679299/homepage/FundedAccess.html</t>
  </si>
  <si>
    <t>PAD</t>
  </si>
  <si>
    <t>0271-2075</t>
  </si>
  <si>
    <t>1099-162X</t>
  </si>
  <si>
    <t>1099162X</t>
  </si>
  <si>
    <t>Public Administration and Development</t>
  </si>
  <si>
    <t>https://onlinelibrary.wiley.com/page/journal/1099162X/homepage/FundedAccess.html</t>
  </si>
  <si>
    <t>PUAR</t>
  </si>
  <si>
    <t>0033-3352</t>
  </si>
  <si>
    <t>1540-6210</t>
  </si>
  <si>
    <t>Public Administration Review</t>
  </si>
  <si>
    <t>https://onlinelibrary.wiley.com/page/journal/15406210/homepage/FundedAccess.html</t>
  </si>
  <si>
    <t>PBAF</t>
  </si>
  <si>
    <t>0275-1100</t>
  </si>
  <si>
    <t>1540-5850</t>
  </si>
  <si>
    <t>Public Budgeting &amp; Finance</t>
  </si>
  <si>
    <t>PHN</t>
  </si>
  <si>
    <t>0737-1209</t>
  </si>
  <si>
    <t>1525-1446</t>
  </si>
  <si>
    <t>Public Health Nursing</t>
  </si>
  <si>
    <t>https://onlinelibrary.wiley.com/page/journal/15251446/homepage/FundedAccess.html</t>
  </si>
  <si>
    <t>PUH2</t>
  </si>
  <si>
    <t>2769-2450</t>
  </si>
  <si>
    <t>Public Heath Challenges</t>
  </si>
  <si>
    <t xml:space="preserve">https://onlinelibrary.wiley.com/page/journal/27692450/homepage/open-access </t>
  </si>
  <si>
    <t xml:space="preserve">https://onlinelibrary.wiley.com/page/journal/27692450/homepage/author-guidelines </t>
  </si>
  <si>
    <t>https://onlinelibrary.wiley.com/page/journal/27692450/homepage/author-guidelines</t>
  </si>
  <si>
    <t>PM</t>
  </si>
  <si>
    <t>Pulmonary Medicine</t>
  </si>
  <si>
    <t>https://onlinelibrary.wiley.com/page/journal/8140/homepage/open-access</t>
  </si>
  <si>
    <t>https://onlinelibrary.wiley.com/page/journal/8140/homepage/author-guidelines</t>
  </si>
  <si>
    <t>QRE</t>
  </si>
  <si>
    <t>0748-8017</t>
  </si>
  <si>
    <t>1099-1638</t>
  </si>
  <si>
    <t>Quality and Reliability Engineering International</t>
  </si>
  <si>
    <t>https://onlinelibrary.wiley.com/page/journal/10991638/homepage/forauthors.html</t>
  </si>
  <si>
    <t>QUB2</t>
  </si>
  <si>
    <t>2095-4697</t>
  </si>
  <si>
    <t>Quantitative Biology</t>
  </si>
  <si>
    <t>https://onlinelibrary.wiley.com/page/journal/20954697/homepage/author-guidelines</t>
  </si>
  <si>
    <t xml:space="preserve">https://onlinelibrary.wiley.com/page/journal/20954697/homepage/open-access </t>
  </si>
  <si>
    <t>QUAN</t>
  </si>
  <si>
    <t>1759-7323</t>
  </si>
  <si>
    <t>1759-7331</t>
  </si>
  <si>
    <t>Quantitative Economics: Journal of the Econometric Society</t>
  </si>
  <si>
    <t>CC BY-NC</t>
  </si>
  <si>
    <t>QUE</t>
  </si>
  <si>
    <t>Quantum Engineering</t>
  </si>
  <si>
    <t>https://onlinelibrary.wiley.com/page/journal/que/homepage/open-access</t>
  </si>
  <si>
    <t>https://onlinelibrary.wiley.com/page/journal/que/homepage/author-guidelines</t>
  </si>
  <si>
    <t>2577-0470</t>
  </si>
  <si>
    <t xml:space="preserve">Quantum Engineering </t>
  </si>
  <si>
    <t>https://onlinelibrary.wiley.com/page/journal/25770470/homepage/author-guidelines</t>
  </si>
  <si>
    <t>$775</t>
  </si>
  <si>
    <t>QJ</t>
  </si>
  <si>
    <t>0035-9009</t>
  </si>
  <si>
    <t>1477-870X</t>
  </si>
  <si>
    <t>1477870X</t>
  </si>
  <si>
    <t>Quarterly Journal of the Royal Meteorological Society</t>
  </si>
  <si>
    <t>RADM</t>
  </si>
  <si>
    <t>0033-6807</t>
  </si>
  <si>
    <t>1467-9310</t>
  </si>
  <si>
    <t>R&amp;D Management</t>
  </si>
  <si>
    <t>https://onlinelibrary.wiley.com/page/journal/14679310/homepage/FundedAccess.html</t>
  </si>
  <si>
    <t>RDS</t>
  </si>
  <si>
    <t>PCR3</t>
  </si>
  <si>
    <t>0048-6604</t>
  </si>
  <si>
    <t>1944-799X</t>
  </si>
  <si>
    <t>1944799X</t>
  </si>
  <si>
    <t>Radio Science</t>
  </si>
  <si>
    <t>RRP</t>
  </si>
  <si>
    <t>2090195X</t>
  </si>
  <si>
    <t>Radiology Research and Practice</t>
  </si>
  <si>
    <t>https://onlinelibrary.wiley.com/page/journal/9463/homepage/open-access</t>
  </si>
  <si>
    <t>https://onlinelibrary.wiley.com/page/journal/9463/homepage/author-guidelines</t>
  </si>
  <si>
    <t>RAND</t>
  </si>
  <si>
    <t>0741-6261</t>
  </si>
  <si>
    <t>1756-2171</t>
  </si>
  <si>
    <t>Rand Journal of Economics - The</t>
  </si>
  <si>
    <t>https://onlinelibrary.wiley.com/page/journal/17562171/homepage/FundedAccess.html</t>
  </si>
  <si>
    <t>RSA</t>
  </si>
  <si>
    <t>1042-9832</t>
  </si>
  <si>
    <t>1098-2418</t>
  </si>
  <si>
    <t>Random Structures and Algorithms</t>
  </si>
  <si>
    <t>https://onlinelibrary.wiley.com/page/journal/10982418/homepage/FundedAccess.html</t>
  </si>
  <si>
    <t>RCM</t>
  </si>
  <si>
    <t>0951-4198</t>
  </si>
  <si>
    <t>1097-0231</t>
  </si>
  <si>
    <t>Rapid Communications in Mass Spectrometry</t>
  </si>
  <si>
    <t>https://onlinelibrary.wiley.com/page/journal/10970231/homepage/FundedAccess.html</t>
  </si>
  <si>
    <t>RATI</t>
  </si>
  <si>
    <t>0034-0006</t>
  </si>
  <si>
    <t>1467-9329</t>
  </si>
  <si>
    <t>Ratio</t>
  </si>
  <si>
    <t>https://onlinelibrary.wiley.com/page/journal/14679329/homepage/FundedAccess.html</t>
  </si>
  <si>
    <t>RAJU</t>
  </si>
  <si>
    <t>0952-1917</t>
  </si>
  <si>
    <t>1467-9337</t>
  </si>
  <si>
    <t>Ratio Juris</t>
  </si>
  <si>
    <t>https://onlinelibrary.wiley.com/page/journal/14679337/homepage/FundedAccess.html</t>
  </si>
  <si>
    <t>RRQ</t>
  </si>
  <si>
    <t>0034-0553</t>
  </si>
  <si>
    <t>1936-2722</t>
  </si>
  <si>
    <t>Reading Research Quarterly</t>
  </si>
  <si>
    <t>https://onlinelibrary.wiley.com/journal/19362722/homepage/FundedAccess.html</t>
  </si>
  <si>
    <t>https://ila.onlinelibrary.wiley.com/hub/journal/19362722/author-guidelines.html</t>
  </si>
  <si>
    <t>TRTR</t>
  </si>
  <si>
    <t>0034-0561</t>
  </si>
  <si>
    <t>1936-2714</t>
  </si>
  <si>
    <t>Reading Teacher - The</t>
  </si>
  <si>
    <t>https://onlinelibrary.wiley.com/journal/19362714/homepage/FundedAccess.html</t>
  </si>
  <si>
    <t>https://ila.onlinelibrary.wiley.com/hub/journal/19362714/author-guidelines.html</t>
  </si>
  <si>
    <t>REEC</t>
  </si>
  <si>
    <t>1080-8620</t>
  </si>
  <si>
    <t>1540-6229</t>
  </si>
  <si>
    <t>Real Estate Economics</t>
  </si>
  <si>
    <t>NSR</t>
  </si>
  <si>
    <t>2155-644X</t>
  </si>
  <si>
    <t>2155-6458</t>
  </si>
  <si>
    <t>Recruiting &amp; Retaining Adult Learners</t>
  </si>
  <si>
    <t>REGO</t>
  </si>
  <si>
    <t>1748-5983</t>
  </si>
  <si>
    <t>1748-5991</t>
  </si>
  <si>
    <t>Regulation &amp; Governance</t>
  </si>
  <si>
    <t>https://onlinelibrary.wiley.com/page/journal/17485991/homepage/FundedAccess.html</t>
  </si>
  <si>
    <t>REC3</t>
  </si>
  <si>
    <t>1749-8171</t>
  </si>
  <si>
    <t>Religion Compass</t>
  </si>
  <si>
    <t>https://onlinelibrary.wiley.com/page/journal/17498171/homepage/FundedAccess.html</t>
  </si>
  <si>
    <t>RSR</t>
  </si>
  <si>
    <t>0319-485X</t>
  </si>
  <si>
    <t>1748-0922</t>
  </si>
  <si>
    <t>Religious Studies Review</t>
  </si>
  <si>
    <t>https://onlinelibrary.wiley.com/page/journal/17480922/homepage/FundedAccess.html</t>
  </si>
  <si>
    <t>REM</t>
  </si>
  <si>
    <t>1051-5658</t>
  </si>
  <si>
    <t>1520-6831</t>
  </si>
  <si>
    <t>Remediation Journal</t>
  </si>
  <si>
    <t>RSE2</t>
  </si>
  <si>
    <t>2056-3485</t>
  </si>
  <si>
    <t xml:space="preserve">Remote Sensing in Ecology and Conservation </t>
  </si>
  <si>
    <t>https://zslpublications.pericles-prod.literatumonline.com/hub/journal/20563485/open-access-license-and-copyright</t>
  </si>
  <si>
    <t>https://zslpublications.pericles-prod.literatumonline.com/hub/journal/20563485/article-publication-charges</t>
  </si>
  <si>
    <t>REST</t>
  </si>
  <si>
    <t>0269-1213</t>
  </si>
  <si>
    <t>1477-4658</t>
  </si>
  <si>
    <t>Renaissance Studies</t>
  </si>
  <si>
    <t>https://onlinelibrary.wiley.com/page/journal/14774658/homepage/FundedAccess.html</t>
  </si>
  <si>
    <t>RDA</t>
  </si>
  <si>
    <t>0936-6768</t>
  </si>
  <si>
    <t>1439-0531</t>
  </si>
  <si>
    <t>Reproduction in Domestic Animals</t>
  </si>
  <si>
    <t>https://onlinelibrary.wiley.com/page/journal/14390531/homepage/FundedAccess.html</t>
  </si>
  <si>
    <t>RMB2</t>
  </si>
  <si>
    <t>1447-0578</t>
  </si>
  <si>
    <t>Reproductive Medicine and Biology</t>
  </si>
  <si>
    <t>https://onlinelibrary.wiley.com/page/journal/14470578/homepage/open_access_license_and_copyright.htm</t>
  </si>
  <si>
    <t>https://onlinelibrary.wiley.com/page/journal/14470578/homepage/article_publication_charges.htm</t>
  </si>
  <si>
    <t>RFC2</t>
  </si>
  <si>
    <t>2768-7228</t>
  </si>
  <si>
    <t>Reproductive, Female and Child Health</t>
  </si>
  <si>
    <t>https://onlinelibrary.wiley.com/page/journal/27687228/homepage/open-access</t>
  </si>
  <si>
    <t>RTH2</t>
  </si>
  <si>
    <t>Research and Practice in Thrombosis and Haemostasis</t>
  </si>
  <si>
    <t>https://onlinelibrary.wiley.com/page/journal/24750379/homepage/forauthors.html</t>
  </si>
  <si>
    <t>https://onlinelibrary.wiley.com/page/journal/24750379/homepage/article_publication_charges.htm</t>
  </si>
  <si>
    <t>NUR</t>
  </si>
  <si>
    <t>0160-6891</t>
  </si>
  <si>
    <t>1098-240X</t>
  </si>
  <si>
    <t>1098240X</t>
  </si>
  <si>
    <t>Research in Nursing &amp; Health</t>
  </si>
  <si>
    <t>https://onlinelibrary.wiley.com/page/journal/1098240X/homepage/FundedAccess.html</t>
  </si>
  <si>
    <t>RGE</t>
  </si>
  <si>
    <t>1344-1698</t>
  </si>
  <si>
    <t>1751-3928</t>
  </si>
  <si>
    <t>Resource Geology</t>
  </si>
  <si>
    <t>https://onlinelibrary.wiley.com/page/journal/17513928/homepage/FundedAccess.html</t>
  </si>
  <si>
    <t>RESP</t>
  </si>
  <si>
    <t>1323-7799</t>
  </si>
  <si>
    <t>1440-1843</t>
  </si>
  <si>
    <t>Respirology</t>
  </si>
  <si>
    <t>https://onlinelibrary.wiley.com/page/journal/14401843/homepage/FundedAccess.html</t>
  </si>
  <si>
    <t>RCR2</t>
  </si>
  <si>
    <t>2051-3380</t>
  </si>
  <si>
    <t>Respirology Case Reports</t>
  </si>
  <si>
    <t>https://onlinelibrary.wiley.com/page/journal/20513380/homepage/open_access_licenses_and_copyright.htm</t>
  </si>
  <si>
    <t>https://onlinelibrary.wiley.com/page/journal/20513380/homepage/article_publication_charges_and_discounts.htm</t>
  </si>
  <si>
    <t>RPM2</t>
  </si>
  <si>
    <t>2834-8966</t>
  </si>
  <si>
    <t>Responsive Materials</t>
  </si>
  <si>
    <t>https://onlinelibrary.wiley.com/page/journal/28348966/homepage/open-access</t>
  </si>
  <si>
    <t>REC</t>
  </si>
  <si>
    <t>1061-2971</t>
  </si>
  <si>
    <t>1526-100X</t>
  </si>
  <si>
    <t>1526100X</t>
  </si>
  <si>
    <t>Restoration Ecology</t>
  </si>
  <si>
    <t>https://onlinelibrary.wiley.com/page/journal/1526100X/homepage/FundedAccess.html</t>
  </si>
  <si>
    <t>RODE</t>
  </si>
  <si>
    <t>1363-6669</t>
  </si>
  <si>
    <t>1467-9361</t>
  </si>
  <si>
    <t>Review of Development Economics</t>
  </si>
  <si>
    <t>https://onlinelibrary.wiley.com/page/journal/14679361/homepage/FundedAccess.html</t>
  </si>
  <si>
    <t>REV3</t>
  </si>
  <si>
    <t>2049-6613</t>
  </si>
  <si>
    <t>Review of Education</t>
  </si>
  <si>
    <t>https://onlinelibrary.wiley.com/page/journal/20496613/homepage/FundedAccess.html</t>
  </si>
  <si>
    <t>REEL</t>
  </si>
  <si>
    <t>2050-0386</t>
  </si>
  <si>
    <t>2050-0394</t>
  </si>
  <si>
    <t>Review of European Comparative &amp; International Environmental Law</t>
  </si>
  <si>
    <t>https://onlinelibrary.wiley.com/page/journal/20500394/homepage/FundedAccess.html</t>
  </si>
  <si>
    <t>RFE</t>
  </si>
  <si>
    <t>1873-5924</t>
  </si>
  <si>
    <t>Review of Financial Economics</t>
  </si>
  <si>
    <t>ROIW</t>
  </si>
  <si>
    <t>0034-6586</t>
  </si>
  <si>
    <t>1475-4991</t>
  </si>
  <si>
    <t>Review of Income and Wealth</t>
  </si>
  <si>
    <t>https://onlinelibrary.wiley.com/page/journal/14754991/homepage/FundedAccess.html</t>
  </si>
  <si>
    <t>https://onlinelibrary.wiley.com/page/journal/14754991/homepage/forauthors.html</t>
  </si>
  <si>
    <t>ROIE</t>
  </si>
  <si>
    <t>0965-7576</t>
  </si>
  <si>
    <t>1467-9396</t>
  </si>
  <si>
    <t>Review of International Economics</t>
  </si>
  <si>
    <t>https://onlinelibrary.wiley.com/page/journal/14679396/homepage/FundedAccess.html</t>
  </si>
  <si>
    <t>ROPR</t>
  </si>
  <si>
    <t>1541-132X</t>
  </si>
  <si>
    <t>1541-1338</t>
  </si>
  <si>
    <t>Review of Policy Research</t>
  </si>
  <si>
    <t>https://onlinelibrary.wiley.com/page/journal/15411338/homepage/FundedAccess.html</t>
  </si>
  <si>
    <t>RAQ</t>
  </si>
  <si>
    <t>1753-5123</t>
  </si>
  <si>
    <t>1753-5131</t>
  </si>
  <si>
    <t>Reviews in Aquaculture</t>
  </si>
  <si>
    <t>https://onlinelibrary.wiley.com/page/journal/17535131/homepage/FundedAccess.html</t>
  </si>
  <si>
    <t>RMV</t>
  </si>
  <si>
    <t>1052-9276</t>
  </si>
  <si>
    <t>1099-1654</t>
  </si>
  <si>
    <t>Reviews in Medical Virology</t>
  </si>
  <si>
    <t>https://onlinelibrary.wiley.com/page/journal/10991654/homepage/FundedAccess.html</t>
  </si>
  <si>
    <t>RIRT</t>
  </si>
  <si>
    <t>1350-7303</t>
  </si>
  <si>
    <t>1467-9418</t>
  </si>
  <si>
    <t>Reviews in Religion &amp; Theology</t>
  </si>
  <si>
    <t>https://onlinelibrary.wiley.com/page/journal/14679418/homepage/FundedAccess.html</t>
  </si>
  <si>
    <t>ROG</t>
  </si>
  <si>
    <t>8755-1209</t>
  </si>
  <si>
    <t>1944-9208</t>
  </si>
  <si>
    <t>Reviews of Geophysics</t>
  </si>
  <si>
    <t>THR</t>
  </si>
  <si>
    <t>1931-3268</t>
  </si>
  <si>
    <t>1931-3209</t>
  </si>
  <si>
    <t>Rheumatologist - The</t>
  </si>
  <si>
    <t>RAI2</t>
  </si>
  <si>
    <t>2767-1429</t>
  </si>
  <si>
    <t>Rheumatology &amp; Autoimmunity</t>
  </si>
  <si>
    <t>https://onlinelibrary.wiley.com/page/journal/27671429/homepage/author-guidelines</t>
  </si>
  <si>
    <t>RISA</t>
  </si>
  <si>
    <t>0272-4332</t>
  </si>
  <si>
    <t>1539-6924</t>
  </si>
  <si>
    <t>Risk Analysis</t>
  </si>
  <si>
    <t>https://onlinelibrary.wiley.com/page/journal/15396924/homepage/FundedAccess.html</t>
  </si>
  <si>
    <t>RMIR</t>
  </si>
  <si>
    <t>1098-1616</t>
  </si>
  <si>
    <t>1540-6296</t>
  </si>
  <si>
    <t>Risk Management and Insurance Review</t>
  </si>
  <si>
    <t>RHC3</t>
  </si>
  <si>
    <t>1944-4079</t>
  </si>
  <si>
    <t>Risks, Hazards &amp; Crisis in Public Policy</t>
  </si>
  <si>
    <t>https://onlinelibrary.wiley.com/page/journal/19444079/homepage/FundedAccess.html</t>
  </si>
  <si>
    <t>RVR2</t>
  </si>
  <si>
    <t>2750-4867</t>
  </si>
  <si>
    <t>River</t>
  </si>
  <si>
    <t xml:space="preserve">https://onlinelibrary.wiley.com/page/journal/27504867/homepage/open-access  </t>
  </si>
  <si>
    <t>RRA</t>
  </si>
  <si>
    <t>1535-1459</t>
  </si>
  <si>
    <t>1535-1467</t>
  </si>
  <si>
    <t>River Research and Applications</t>
  </si>
  <si>
    <t>https://onlinelibrary.wiley.com/page/journal/15351467/homepage/FundedAccess.html</t>
  </si>
  <si>
    <t>RUSO</t>
  </si>
  <si>
    <t>0036-0112</t>
  </si>
  <si>
    <t>1549-0831</t>
  </si>
  <si>
    <t>Rural Sociology</t>
  </si>
  <si>
    <t>https://onlinelibrary.wiley.com/page/journal/15490831/homepage/FundedAccess.html</t>
  </si>
  <si>
    <t>RUSS</t>
  </si>
  <si>
    <t>0036-0341</t>
  </si>
  <si>
    <t>1467-9434</t>
  </si>
  <si>
    <t>Russian Review - The</t>
  </si>
  <si>
    <t>https://onlinelibrary.wiley.com/page/journal/14679434/homepage/FundedAccess.html</t>
  </si>
  <si>
    <t>SCS</t>
  </si>
  <si>
    <t>0283-9318</t>
  </si>
  <si>
    <t>1471-6712</t>
  </si>
  <si>
    <t>Scandinavian Journal of Caring Sciences</t>
  </si>
  <si>
    <t>https://onlinelibrary.wiley.com/page/journal/14716712/homepage/FundedAccess.html</t>
  </si>
  <si>
    <t>SJOE</t>
  </si>
  <si>
    <t>0347-0520</t>
  </si>
  <si>
    <t>1467-9442</t>
  </si>
  <si>
    <t>Scandinavian Journal of Economics - The</t>
  </si>
  <si>
    <t>https://onlinelibrary.wiley.com/page/journal/14679442/homepage/FundedAccess.html</t>
  </si>
  <si>
    <t>https://onlinelibrary.wiley.com/page/journal/14679442/homepage/forauthors.html</t>
  </si>
  <si>
    <t>SJI</t>
  </si>
  <si>
    <t>0300-9475</t>
  </si>
  <si>
    <t>1365-3083</t>
  </si>
  <si>
    <t>Scandinavian Journal of Immunology</t>
  </si>
  <si>
    <t>https://onlinelibrary.wiley.com/page/journal/13653083/homepage/FundedAccess.html</t>
  </si>
  <si>
    <t>SMS</t>
  </si>
  <si>
    <t>0905-7188</t>
  </si>
  <si>
    <t>1600-0838</t>
  </si>
  <si>
    <t>Scandinavian Journal of Medicine &amp; Science in Sports</t>
  </si>
  <si>
    <t>https://onlinelibrary.wiley.com/page/journal/16000838/homepage/FundedAccess.html</t>
  </si>
  <si>
    <t>SJOP</t>
  </si>
  <si>
    <t>0036-5564</t>
  </si>
  <si>
    <t>1467-9450</t>
  </si>
  <si>
    <t>Scandinavian Journal of Psychology</t>
  </si>
  <si>
    <t>https://onlinelibrary.wiley.com/page/journal/14679450/homepage/FundedAccess.html</t>
  </si>
  <si>
    <t>SJOS</t>
  </si>
  <si>
    <t>0303-6898</t>
  </si>
  <si>
    <t>1467-9469</t>
  </si>
  <si>
    <t>Scandinavian Journal of Statistics</t>
  </si>
  <si>
    <t>https://onlinelibrary.wiley.com/page/journal/14679469/homepage/FundedAccess.html</t>
  </si>
  <si>
    <t>SCPS</t>
  </si>
  <si>
    <t>0080-6757</t>
  </si>
  <si>
    <t>1467-9477</t>
  </si>
  <si>
    <t>Scandinavian Political Studies</t>
  </si>
  <si>
    <t>https://onlinelibrary.wiley.com/page/journal/14679477/homepage/FundedAccess.html</t>
  </si>
  <si>
    <t>SSM</t>
  </si>
  <si>
    <t>0036-6803</t>
  </si>
  <si>
    <t>1949-8594</t>
  </si>
  <si>
    <t>School Science and Mathematics</t>
  </si>
  <si>
    <t>https://onlinelibrary.wiley.com/page/journal/19498594/homepage/FundedAccess.html</t>
  </si>
  <si>
    <t>SST2</t>
  </si>
  <si>
    <t>2997-6286</t>
  </si>
  <si>
    <t>SCI Sustainability</t>
  </si>
  <si>
    <t>https://scijournals.onlinelibrary.wiley.com/hub/journal/29976286/homepage/open-access</t>
  </si>
  <si>
    <t>STNI</t>
  </si>
  <si>
    <t>Science and Technology of Nuclear Installations</t>
  </si>
  <si>
    <t>https://onlinelibrary.wiley.com/page/journal/4262/homepage/open-access</t>
  </si>
  <si>
    <t>https://onlinelibrary.wiley.com/page/journal/4262/homepage/author-guidelines</t>
  </si>
  <si>
    <t>SCE</t>
  </si>
  <si>
    <t>0036-8326</t>
  </si>
  <si>
    <t>1098-237X</t>
  </si>
  <si>
    <t>1098237X</t>
  </si>
  <si>
    <t>Science Education</t>
  </si>
  <si>
    <t>https://onlinelibrary.wiley.com/page/journal/1098237X/homepage/FundedAccess.html</t>
  </si>
  <si>
    <t>SCIENTIFICA</t>
  </si>
  <si>
    <t>2090908X</t>
  </si>
  <si>
    <t>Scientifica</t>
  </si>
  <si>
    <t>https://onlinelibrary.wiley.com/page/journal/6168/homepage/open-access</t>
  </si>
  <si>
    <t>https://onlinelibrary.wiley.com/page/journal/6168/homepage/author-guidelines</t>
  </si>
  <si>
    <t>SJPE</t>
  </si>
  <si>
    <t>0036-9292</t>
  </si>
  <si>
    <t>1467-9485</t>
  </si>
  <si>
    <t>Scottish Journal of Political Economy</t>
  </si>
  <si>
    <t>https://onlinelibrary.wiley.com/page/journal/14679485/homepage/FundedAccess.html</t>
  </si>
  <si>
    <t>SMO3</t>
  </si>
  <si>
    <t>2993-3439</t>
  </si>
  <si>
    <t>Sculpture, Monuments and Open Space</t>
  </si>
  <si>
    <t>https://onlinelibrary.wiley.com/page/journal/29933439/homepage/open-access</t>
  </si>
  <si>
    <t>SCN</t>
  </si>
  <si>
    <t>Security and Communication Networks</t>
  </si>
  <si>
    <t>https://onlinelibrary.wiley.com/page/journal/2037/homepage/open-access</t>
  </si>
  <si>
    <t>https://onlinelibrary.wiley.com/page/journal/2037/homepage/author-guidelines</t>
  </si>
  <si>
    <t>SPY2</t>
  </si>
  <si>
    <t>2475-6725</t>
  </si>
  <si>
    <t xml:space="preserve">Security and Privacy </t>
  </si>
  <si>
    <t>SED</t>
  </si>
  <si>
    <t>0037-0746</t>
  </si>
  <si>
    <t>1365-3091</t>
  </si>
  <si>
    <t>Sedimentology</t>
  </si>
  <si>
    <t>https://onlinelibrary.wiley.com/page/journal/13653091/homepage/FundedAccess.html</t>
  </si>
  <si>
    <t>SDI</t>
  </si>
  <si>
    <t>0894-0959</t>
  </si>
  <si>
    <t>1525-139X</t>
  </si>
  <si>
    <t>1525139X</t>
  </si>
  <si>
    <t>Seminars in Dialysis</t>
  </si>
  <si>
    <t>https://onlinelibrary.wiley.com/page/journal/1525139X/homepage/FundedAccess.html</t>
  </si>
  <si>
    <t>E555</t>
  </si>
  <si>
    <t>2573-1815</t>
  </si>
  <si>
    <t xml:space="preserve">Separation Science Plus </t>
  </si>
  <si>
    <t>https://onlinelibrary.wiley.com/page/journal/25731815/homepage/ForAuthors.html</t>
  </si>
  <si>
    <t>SGP2</t>
  </si>
  <si>
    <t>2639-5355</t>
  </si>
  <si>
    <t>Sexuality, Gender &amp; Policy</t>
  </si>
  <si>
    <t>SV</t>
  </si>
  <si>
    <t>Shock and Vibration</t>
  </si>
  <si>
    <t>https://onlinelibrary.wiley.com/page/journal/3148/homepage/open-access</t>
  </si>
  <si>
    <t>https://onlinelibrary.wiley.com/page/journal/3148/homepage/author-guidelines</t>
  </si>
  <si>
    <t>SDTP</t>
  </si>
  <si>
    <t>0097-966X</t>
  </si>
  <si>
    <t>2168-0159</t>
  </si>
  <si>
    <t>SID Symposium Digest of Technical Papers</t>
  </si>
  <si>
    <t>SIGN</t>
  </si>
  <si>
    <t>1740-9705</t>
  </si>
  <si>
    <t>1740-9713</t>
  </si>
  <si>
    <t>Significance</t>
  </si>
  <si>
    <t>https://onlinelibrary.wiley.com/journal/17409713/homepage/FundedAccess.html</t>
  </si>
  <si>
    <t>SJTG</t>
  </si>
  <si>
    <t>0129-7619</t>
  </si>
  <si>
    <t>1467-9493</t>
  </si>
  <si>
    <t>Singapore Journal of Tropical Geography</t>
  </si>
  <si>
    <t>https://onlinelibrary.wiley.com/page/journal/14679493/homepage/FundedAccess.html</t>
  </si>
  <si>
    <t>SRT</t>
  </si>
  <si>
    <t>0909-752X</t>
  </si>
  <si>
    <t>1600-0846</t>
  </si>
  <si>
    <t>Skin Research and Technology</t>
  </si>
  <si>
    <t>https://onlinelibrary.wiley.com/journal/16000846/homepage/FundedAccess.html</t>
  </si>
  <si>
    <t>SLP2</t>
  </si>
  <si>
    <t>2994-4155</t>
  </si>
  <si>
    <t>Sleep Research</t>
  </si>
  <si>
    <t>https://onlinelibrary.wiley.com/page/journal/29944155/homepage/open-access-2</t>
  </si>
  <si>
    <t>https://onlinelibrary.wiley.com/page/journal/29944155/homepage/author-guidelines</t>
  </si>
  <si>
    <t>SMLL</t>
  </si>
  <si>
    <t>1613-6810</t>
  </si>
  <si>
    <t>1613-6829</t>
  </si>
  <si>
    <t>Small</t>
  </si>
  <si>
    <t>https://onlinelibrary.wiley.com/page/journal/16136829/homepage/2296_authors.html</t>
  </si>
  <si>
    <t>SMTD</t>
  </si>
  <si>
    <t>E770</t>
  </si>
  <si>
    <t>2366-9608</t>
  </si>
  <si>
    <t> 2366-9608</t>
  </si>
  <si>
    <t>Small Methods</t>
  </si>
  <si>
    <t>https://onlinelibrary.wiley.com/page/journal/23669608/homepage/2770_onlineopen.html</t>
  </si>
  <si>
    <t>https://onlinelibrary.wiley.com/page/journal/23669608/homepage/2770_authorresources.html</t>
  </si>
  <si>
    <t>SMSC</t>
  </si>
  <si>
    <t>2688-4046</t>
  </si>
  <si>
    <t xml:space="preserve">Small Science </t>
  </si>
  <si>
    <t xml:space="preserve">https://onlinelibrary.wiley.com/page/journal/26884046/homepage/open-access </t>
  </si>
  <si>
    <t>$6,350</t>
  </si>
  <si>
    <t>https://onlinelibrary.wiley.com/page/journal/26884046/homepage/2504_charges.html</t>
  </si>
  <si>
    <t xml:space="preserve">https://onlinelibrary.wiley.com/page/journal/26884046/homepage/author-guidelines </t>
  </si>
  <si>
    <t>SSTR</t>
  </si>
  <si>
    <t>2688-4062</t>
  </si>
  <si>
    <t xml:space="preserve">Small Structures </t>
  </si>
  <si>
    <t>https://onlinelibrary.wiley.com/page/journal/26884062/homepage/open-access</t>
  </si>
  <si>
    <t>SMMD</t>
  </si>
  <si>
    <t>2751-1871</t>
  </si>
  <si>
    <t>Smart Medicine</t>
  </si>
  <si>
    <t>APC waived (2022-2025)</t>
  </si>
  <si>
    <t xml:space="preserve">http://www.wileyauthors.com/datasharing </t>
  </si>
  <si>
    <t>SMO2</t>
  </si>
  <si>
    <t>2751-4595</t>
  </si>
  <si>
    <t>Smart Molecules</t>
  </si>
  <si>
    <t>https://onlinelibrary.wiley.com/page/journal/27514595/homepage/open-access</t>
  </si>
  <si>
    <t>SMM2</t>
  </si>
  <si>
    <t>2688-819X</t>
  </si>
  <si>
    <t>SmartMat</t>
  </si>
  <si>
    <t>SYS3</t>
  </si>
  <si>
    <t>2097-5430</t>
  </si>
  <si>
    <t>SmartSys</t>
  </si>
  <si>
    <t>https://onlinelibrary.wiley.com/page/journal/20975430/homepage/open-access</t>
  </si>
  <si>
    <t>SPC3</t>
  </si>
  <si>
    <t>1751-9004</t>
  </si>
  <si>
    <t>Social and Personality Psychology Compass</t>
  </si>
  <si>
    <t>https://onlinelibrary.wiley.com/page/journal/17519004/homepage/FundedAccess.html</t>
  </si>
  <si>
    <t>SODE</t>
  </si>
  <si>
    <t>0961-205X</t>
  </si>
  <si>
    <t>1467-9507</t>
  </si>
  <si>
    <t>Social Development</t>
  </si>
  <si>
    <t>https://onlinelibrary.wiley.com/page/journal/14679507/homepage/FundedAccess.html</t>
  </si>
  <si>
    <t>SIPR</t>
  </si>
  <si>
    <t>1751-2395</t>
  </si>
  <si>
    <t>1751-2409</t>
  </si>
  <si>
    <t>Social Issues and Policy Review</t>
  </si>
  <si>
    <t>SPOL</t>
  </si>
  <si>
    <t>0144-5596</t>
  </si>
  <si>
    <t>1467-9515</t>
  </si>
  <si>
    <t>Social Policy &amp; Administration</t>
  </si>
  <si>
    <t>https://onlinelibrary.wiley.com/page/journal/14679515/homepage/FundedAccess.html</t>
  </si>
  <si>
    <t>SSQU</t>
  </si>
  <si>
    <t>0038-4941</t>
  </si>
  <si>
    <t>1540-6237</t>
  </si>
  <si>
    <t>Social Science Quarterly</t>
  </si>
  <si>
    <t>https://onlinelibrary.wiley.com/page/journal/15406237/homepage/FundedAccess.html</t>
  </si>
  <si>
    <t>SORU</t>
  </si>
  <si>
    <t>0038-0199</t>
  </si>
  <si>
    <t>1467-9523</t>
  </si>
  <si>
    <t>Sociologia Ruralis</t>
  </si>
  <si>
    <t>https://onlinelibrary.wiley.com/page/journal/14679523/homepage/FundedAccess.html</t>
  </si>
  <si>
    <t>SOCF</t>
  </si>
  <si>
    <t>0884-8971</t>
  </si>
  <si>
    <t>1573-7861</t>
  </si>
  <si>
    <t>Sociological Forum</t>
  </si>
  <si>
    <t>https://onlinelibrary.wiley.com/page/journal/15737861/homepage/FundedAccess.html</t>
  </si>
  <si>
    <t>SOIN</t>
  </si>
  <si>
    <t>0038-0245</t>
  </si>
  <si>
    <t>1475-682X</t>
  </si>
  <si>
    <t>1475682X</t>
  </si>
  <si>
    <t>Sociological Inquiry</t>
  </si>
  <si>
    <t>https://onlinelibrary.wiley.com/page/journal/1475682X/homepage/FundedAccess.html</t>
  </si>
  <si>
    <t>SOC4</t>
  </si>
  <si>
    <t>1751-9020</t>
  </si>
  <si>
    <t>Sociology Compass</t>
  </si>
  <si>
    <t>https://onlinelibrary.wiley.com/page/journal/17519020/homepage/FundedAccess.html</t>
  </si>
  <si>
    <t>SHIL</t>
  </si>
  <si>
    <t>0141-9889</t>
  </si>
  <si>
    <t>1467-9566</t>
  </si>
  <si>
    <t>Sociology of Health &amp; Illness</t>
  </si>
  <si>
    <t>https://onlinelibrary.wiley.com/page/journal/14679566/homepage/FundedAccess.html</t>
  </si>
  <si>
    <t>STVR</t>
  </si>
  <si>
    <t>0960-0833</t>
  </si>
  <si>
    <t>1099-1689</t>
  </si>
  <si>
    <t>Software Testing, Verification and Reliability</t>
  </si>
  <si>
    <t>https://onlinelibrary.wiley.com/page/journal/10991689/homepage/FundedAccess.html</t>
  </si>
  <si>
    <t>SPE</t>
  </si>
  <si>
    <t>0038-0644</t>
  </si>
  <si>
    <t>1097-024X</t>
  </si>
  <si>
    <t>1097024X</t>
  </si>
  <si>
    <t>Software: Practice and Experience</t>
  </si>
  <si>
    <t>https://onlinelibrary.wiley.com/page/journal/1097024X/homepage/FundedAccess.html</t>
  </si>
  <si>
    <t>SAJ2</t>
  </si>
  <si>
    <t>1435-0661</t>
  </si>
  <si>
    <t>Soil Science Society of America Journal</t>
  </si>
  <si>
    <t>https://acsess.onlinelibrary.wiley.com/hub/journal/14350661/openaccess</t>
  </si>
  <si>
    <t>https://www.soils.org/publications/journals/author-resources/sssaj-instructions</t>
  </si>
  <si>
    <t>SUM</t>
  </si>
  <si>
    <t>0266-0032</t>
  </si>
  <si>
    <t>1475-2743</t>
  </si>
  <si>
    <t>Soil Use and Management</t>
  </si>
  <si>
    <t>https://onlinelibrary.wiley.com/page/journal/14752743/homepage/FundedAccess.html</t>
  </si>
  <si>
    <t>SOLR</t>
  </si>
  <si>
    <t> E772</t>
  </si>
  <si>
    <t>2367-198X</t>
  </si>
  <si>
    <t>2367198X</t>
  </si>
  <si>
    <t>Solar RRL</t>
  </si>
  <si>
    <t>https://onlinelibrary.wiley.com/page/journal/2367198x/homepage/2772_onlineopen.html</t>
  </si>
  <si>
    <t>https://onlinelibrary.wiley.com/page/journal/2367198x/homepage/2772_author_guidelines.html</t>
  </si>
  <si>
    <t>SONO</t>
  </si>
  <si>
    <t>2202-8323</t>
  </si>
  <si>
    <t>2054-6750</t>
  </si>
  <si>
    <t>Sonography</t>
  </si>
  <si>
    <t>https://onlinelibrary.wiley.com/page/journal/20546750/homepage/FundedAccess.html</t>
  </si>
  <si>
    <t>SAJE</t>
  </si>
  <si>
    <t>0038-2280</t>
  </si>
  <si>
    <t>1813-6982</t>
  </si>
  <si>
    <t>South African Journal of Economics</t>
  </si>
  <si>
    <t>https://onlinelibrary.wiley.com/page/journal/18136982/homepage/FundedAccess.html</t>
  </si>
  <si>
    <t>https://onlinelibrary.wiley.com/page/journal/18136982/homepage/forauthors.html</t>
  </si>
  <si>
    <t>SOEJ</t>
  </si>
  <si>
    <t>0038-4038</t>
  </si>
  <si>
    <t>2325-8012</t>
  </si>
  <si>
    <t>Southern Economic Journal</t>
  </si>
  <si>
    <t>SJP</t>
  </si>
  <si>
    <t>0038-4283</t>
  </si>
  <si>
    <t>2041-6962</t>
  </si>
  <si>
    <t>Southern Journal of Philosophy - The</t>
  </si>
  <si>
    <t>https://onlinelibrary.wiley.com/page/journal/20416962/homepage/FundedAccess.html</t>
  </si>
  <si>
    <t>SWE</t>
  </si>
  <si>
    <t>SWE3</t>
  </si>
  <si>
    <t>1542-7390</t>
  </si>
  <si>
    <t>Space Weather</t>
  </si>
  <si>
    <t>PLS2</t>
  </si>
  <si>
    <t>2690-3857</t>
  </si>
  <si>
    <t>SPE Polymers</t>
  </si>
  <si>
    <t>https://onlinelibrary.wiley.com/page/journal/26903857/homepage/open-access</t>
  </si>
  <si>
    <t>SCD</t>
  </si>
  <si>
    <t>0275-1879</t>
  </si>
  <si>
    <t>1754-4505</t>
  </si>
  <si>
    <t>Special Care in Dentistry</t>
  </si>
  <si>
    <t>https://onlinelibrary.wiley.com/page/journal/17544505/homepage/FundedAccess.html</t>
  </si>
  <si>
    <t>SPEC</t>
  </si>
  <si>
    <t>2051-6320</t>
  </si>
  <si>
    <t>2051-6339</t>
  </si>
  <si>
    <t>Spectrum</t>
  </si>
  <si>
    <t>STAB</t>
  </si>
  <si>
    <t>0038-9145</t>
  </si>
  <si>
    <t>1437-1049</t>
  </si>
  <si>
    <t>Stahlbau</t>
  </si>
  <si>
    <t>STAR</t>
  </si>
  <si>
    <t>0038-9056</t>
  </si>
  <si>
    <t>1521-379X</t>
  </si>
  <si>
    <t>1521379X</t>
  </si>
  <si>
    <t>Starch</t>
  </si>
  <si>
    <t>https://onlinelibrary.wiley.com/page/journal/1521379x/homepage/2041_authors_guidelines.html</t>
  </si>
  <si>
    <t>STA4</t>
  </si>
  <si>
    <t>2049-1573</t>
  </si>
  <si>
    <t>Stat</t>
  </si>
  <si>
    <t>https://onlinelibrary.wiley.com/page/journal/20491573/homepage/FundedAccess.html</t>
  </si>
  <si>
    <t>STAN</t>
  </si>
  <si>
    <t>0039-0402</t>
  </si>
  <si>
    <t>1467-9574</t>
  </si>
  <si>
    <t>Statistica Neerlandica</t>
  </si>
  <si>
    <t>https://onlinelibrary.wiley.com/page/journal/14679574/homepage/FundedAccess.html</t>
  </si>
  <si>
    <t>SAM</t>
  </si>
  <si>
    <t>1932-1864</t>
  </si>
  <si>
    <t>1932-1872</t>
  </si>
  <si>
    <t>Statistical Analysis and Data Mining</t>
  </si>
  <si>
    <t>https://onlinelibrary.wiley.com/page/journal/19321872/homepage/FundedAccess.html</t>
  </si>
  <si>
    <t>SIM</t>
  </si>
  <si>
    <t>0277-6715</t>
  </si>
  <si>
    <t>1097-0258</t>
  </si>
  <si>
    <t>Statistics in Medicine</t>
  </si>
  <si>
    <t>https://onlinelibrary.wiley.com/page/journal/10970258/homepage/FundedAccess.html</t>
  </si>
  <si>
    <t>STCO</t>
  </si>
  <si>
    <t>1867-0520</t>
  </si>
  <si>
    <t>1867-0539</t>
  </si>
  <si>
    <t>Steel Construction</t>
  </si>
  <si>
    <t>SRIN</t>
  </si>
  <si>
    <t>1611-3683</t>
  </si>
  <si>
    <t>1869-344X</t>
  </si>
  <si>
    <t>1869344X</t>
  </si>
  <si>
    <t>Steel Research International</t>
  </si>
  <si>
    <t>https://onlinelibrary.wiley.com/journal/1869344X/homepage/FundedAccess.html</t>
  </si>
  <si>
    <t>https://onlinelibrary.wiley.com/page/journal/1869344x/homepage/2520_authors.html</t>
  </si>
  <si>
    <t>SCI</t>
  </si>
  <si>
    <t>Stem Cells International</t>
  </si>
  <si>
    <t>https://onlinelibrary.wiley.com/page/journal/4162/homepage/open-access</t>
  </si>
  <si>
    <t>https://onlinelibrary.wiley.com/page/journal/4162/homepage/author-guidelines</t>
  </si>
  <si>
    <t>STR</t>
  </si>
  <si>
    <t>STR2</t>
  </si>
  <si>
    <t>0039-2103</t>
  </si>
  <si>
    <t>1475-1305</t>
  </si>
  <si>
    <t>Strain</t>
  </si>
  <si>
    <t>https://onlinelibrary.wiley.com/page/journal/14751305/homepage/FundedAccess.html</t>
  </si>
  <si>
    <t>1086-1718</t>
  </si>
  <si>
    <t>1099-1697</t>
  </si>
  <si>
    <t>Strategic Change</t>
  </si>
  <si>
    <t>CC-BY to all (choice of CC-BY, CC-BY-NC or CC-BY-NC-ND)</t>
  </si>
  <si>
    <t>SEM3</t>
  </si>
  <si>
    <t>2325-4750</t>
  </si>
  <si>
    <t>Strategic Enrollment Management Quarterly (Electronic)</t>
  </si>
  <si>
    <t>SEJ</t>
  </si>
  <si>
    <t>1932-4391</t>
  </si>
  <si>
    <t>1932-443X</t>
  </si>
  <si>
    <t>1932443X</t>
  </si>
  <si>
    <t>Strategic Entrepreneurship Journal</t>
  </si>
  <si>
    <t>https://onlinelibrary.wiley.com/page/journal/1932443X/homepage/FundedAccess.html</t>
  </si>
  <si>
    <t>SMJ</t>
  </si>
  <si>
    <t>0143-2095</t>
  </si>
  <si>
    <t>1097-0266</t>
  </si>
  <si>
    <t>Strategic Management Journal</t>
  </si>
  <si>
    <t>https://onlinelibrary.wiley.com/page/journal/10970266/homepage/FundedAccess.html</t>
  </si>
  <si>
    <t>SMI</t>
  </si>
  <si>
    <t>1532-3005</t>
  </si>
  <si>
    <t>1532-2998</t>
  </si>
  <si>
    <t>Stress and Health</t>
  </si>
  <si>
    <t>https://onlinelibrary.wiley.com/page/journal/15322998/homepage/forauthors.html</t>
  </si>
  <si>
    <t>Stroke Research and Treatment</t>
  </si>
  <si>
    <t>https://onlinelibrary.wiley.com/page/journal/2705/homepage/open-access</t>
  </si>
  <si>
    <t>https://onlinelibrary.wiley.com/page/journal/2705/homepage/author-guidelines</t>
  </si>
  <si>
    <t>SUCO</t>
  </si>
  <si>
    <t>1464-4177</t>
  </si>
  <si>
    <t>1751-7648</t>
  </si>
  <si>
    <t>Structural Concrete</t>
  </si>
  <si>
    <t>https://onlinelibrary.wiley.com/page/journal/17517648/homepage/FundedAccess.html</t>
  </si>
  <si>
    <t>https://onlinelibrary.wiley.com/page/journal/17517648/homepage/forauthors.html</t>
  </si>
  <si>
    <t>SCHM</t>
  </si>
  <si>
    <t>Structural Control and Health Monitoring</t>
  </si>
  <si>
    <t>https://onlinelibrary.wiley.com/page/journal/schm/homepage/open-access</t>
  </si>
  <si>
    <t>https://onlinelibrary.wiley.com/page/journal/schm/homepage/author-guidelines</t>
  </si>
  <si>
    <t>TAL</t>
  </si>
  <si>
    <t>1541-7794</t>
  </si>
  <si>
    <t>1541-7808</t>
  </si>
  <si>
    <t>Structural Design of Tall and Special Buildings - The</t>
  </si>
  <si>
    <t>https://onlinelibrary.wiley.com/page/journal/15417808/homepage/forauthors.html</t>
  </si>
  <si>
    <t>SAY</t>
  </si>
  <si>
    <t>1098-5166</t>
  </si>
  <si>
    <t>1943-7552</t>
  </si>
  <si>
    <t>Student Affairs Today</t>
  </si>
  <si>
    <t>STUL</t>
  </si>
  <si>
    <t>0039-3193</t>
  </si>
  <si>
    <t>1467-9582</t>
  </si>
  <si>
    <t>Studia Linguistica</t>
  </si>
  <si>
    <t>https://onlinelibrary.wiley.com/page/journal/14679582/homepage/FundedAccess.html</t>
  </si>
  <si>
    <t>SAPM</t>
  </si>
  <si>
    <t>0022-2526</t>
  </si>
  <si>
    <t>1467-9590</t>
  </si>
  <si>
    <t>Studies in Applied Mathematics</t>
  </si>
  <si>
    <t>https://onlinelibrary.wiley.com/page/journal/14679590/homepage/FundedAccess.html</t>
  </si>
  <si>
    <t>SENA</t>
  </si>
  <si>
    <t>1473-8481</t>
  </si>
  <si>
    <t>1754-9469</t>
  </si>
  <si>
    <t>Studies in Ethnicity and Nationalism</t>
  </si>
  <si>
    <t>SIFP</t>
  </si>
  <si>
    <t>0039-3665</t>
  </si>
  <si>
    <t>1728-4465</t>
  </si>
  <si>
    <t>Studies in Family Planning</t>
  </si>
  <si>
    <t>https://onlinelibrary.wiley.com/page/journal/17284465/homepage/FundedAccess.html</t>
  </si>
  <si>
    <t>TSR</t>
  </si>
  <si>
    <t>1534-7710</t>
  </si>
  <si>
    <t>1943-7560</t>
  </si>
  <si>
    <t>Successful Registrar - The</t>
  </si>
  <si>
    <t>SLTB</t>
  </si>
  <si>
    <t>0363-0234</t>
  </si>
  <si>
    <t>1943-278X</t>
  </si>
  <si>
    <t>1943278X</t>
  </si>
  <si>
    <t>Suicide and Life-Threatening Behavior</t>
  </si>
  <si>
    <t>https://onlinelibrary.wiley.com/page/journal/1943278X/homepage/FundedAccess.html</t>
  </si>
  <si>
    <t>SUFL</t>
  </si>
  <si>
    <t>0268-2141</t>
  </si>
  <si>
    <t>1467-9604</t>
  </si>
  <si>
    <t>Support for Learning</t>
  </si>
  <si>
    <t>https://onlinelibrary.wiley.com/page/journal/14679604/homepage/FundedAccess.html</t>
  </si>
  <si>
    <t>SIA</t>
  </si>
  <si>
    <t>0142-2421</t>
  </si>
  <si>
    <t>1096-9918</t>
  </si>
  <si>
    <t>Surface and Interface Analysis</t>
  </si>
  <si>
    <t>https://onlinelibrary.wiley.com/page/journal/10969918/homepage/FundedAccess.html</t>
  </si>
  <si>
    <t>$3,580</t>
  </si>
  <si>
    <t>ASH</t>
  </si>
  <si>
    <t>1744-1625</t>
  </si>
  <si>
    <t>1744-1633</t>
  </si>
  <si>
    <t>Surgical Practice</t>
  </si>
  <si>
    <t>https://onlinelibrary.wiley.com/page/journal/17441633/homepage/FundedAccess.html</t>
  </si>
  <si>
    <t>SUS2</t>
  </si>
  <si>
    <t>2692-4552</t>
  </si>
  <si>
    <t>SusMat</t>
  </si>
  <si>
    <t>SD</t>
  </si>
  <si>
    <t>0968-0802</t>
  </si>
  <si>
    <t>1099-1719</t>
  </si>
  <si>
    <t>Sustainable Development</t>
  </si>
  <si>
    <t>https://onlinelibrary.wiley.com/page/journal/10991719/homepage/FundedAccess.html</t>
  </si>
  <si>
    <t>SFP2</t>
  </si>
  <si>
    <t>2771-9693</t>
  </si>
  <si>
    <t>Sustainable Food Proteins</t>
  </si>
  <si>
    <t>https://aocs.onlinelibrary.wiley.com/hub/journal/27719693/fundedaccess.html</t>
  </si>
  <si>
    <t>SPSR</t>
  </si>
  <si>
    <t>1424-7755</t>
  </si>
  <si>
    <t>1662-6370</t>
  </si>
  <si>
    <t>Swiss Political Science Review</t>
  </si>
  <si>
    <t>https://onlinelibrary.wiley.com/page/journal/16626370/homepage/FundedAccess.html</t>
  </si>
  <si>
    <t>SYMB</t>
  </si>
  <si>
    <t>0195-6086</t>
  </si>
  <si>
    <t>1533-8665</t>
  </si>
  <si>
    <t>Symbolic Interaction</t>
  </si>
  <si>
    <t>https://onlinelibrary.wiley.com/page/journal/15338665/homepage/FundedAccess.html</t>
  </si>
  <si>
    <t>SYN</t>
  </si>
  <si>
    <t>0887-4476</t>
  </si>
  <si>
    <t>1098-2396</t>
  </si>
  <si>
    <t>Synapse</t>
  </si>
  <si>
    <t>https://onlinelibrary.wiley.com/page/journal/10982396/homepage/forauthors.html</t>
  </si>
  <si>
    <t>SYNT</t>
  </si>
  <si>
    <t>1368-0005</t>
  </si>
  <si>
    <t>1467-9612</t>
  </si>
  <si>
    <t>Syntax</t>
  </si>
  <si>
    <t>https://onlinelibrary.wiley.com/page/journal/14679612/homepage/FundedAccess.html</t>
  </si>
  <si>
    <t>SDR</t>
  </si>
  <si>
    <t>0883-7066</t>
  </si>
  <si>
    <t>1099-1727</t>
  </si>
  <si>
    <t>System Dynamics Review</t>
  </si>
  <si>
    <t>https://onlinelibrary.wiley.com/page/journal/10991727/homepage/FundedAccess.html</t>
  </si>
  <si>
    <t>SYEN</t>
  </si>
  <si>
    <t>0307-6970</t>
  </si>
  <si>
    <t>1365-3113</t>
  </si>
  <si>
    <t>Systematic Entomology</t>
  </si>
  <si>
    <t>https://onlinelibrary.wiley.com/page/journal/13653113/homepage/FundedAccess.html</t>
  </si>
  <si>
    <t>SYS</t>
  </si>
  <si>
    <t>1098-1241</t>
  </si>
  <si>
    <t>1520-6858</t>
  </si>
  <si>
    <t>Systems Engineering</t>
  </si>
  <si>
    <t>https://onlinelibrary.wiley.com/page/journal/15206858/homepage/FundedAccess.html</t>
  </si>
  <si>
    <t>SRBS</t>
  </si>
  <si>
    <t>SRES</t>
  </si>
  <si>
    <t>1092-7026</t>
  </si>
  <si>
    <t>1099-1743</t>
  </si>
  <si>
    <t>10991743a</t>
  </si>
  <si>
    <t>Systems Research &amp; Behavioral Science</t>
  </si>
  <si>
    <t>TAX</t>
  </si>
  <si>
    <t>1996-8175</t>
  </si>
  <si>
    <t>Taxon</t>
  </si>
  <si>
    <t>https://onlinelibrary.wiley.com/page/journal/19968175/homepage/author-guidelines#edpoliciesandconsid</t>
  </si>
  <si>
    <t>https://onlinelibrary.wiley.com/page/journal/19968175/homepage/author-guidelines#submission</t>
  </si>
  <si>
    <t>TEST</t>
  </si>
  <si>
    <t>0141-982X</t>
  </si>
  <si>
    <t>1467-9639</t>
  </si>
  <si>
    <t>Teaching Statistics</t>
  </si>
  <si>
    <t>https://onlinelibrary.wiley.com/page/journal/14679639/homepage/FundedAccess.html</t>
  </si>
  <si>
    <t>TETH</t>
  </si>
  <si>
    <t>1368-4868</t>
  </si>
  <si>
    <t>1467-9647</t>
  </si>
  <si>
    <t>Teaching Theology &amp; Religion</t>
  </si>
  <si>
    <t>https://onlinelibrary.wiley.com/page/journal/14679647/homepage/FundedAccess.html</t>
  </si>
  <si>
    <t>TECT</t>
  </si>
  <si>
    <t>0278-7407</t>
  </si>
  <si>
    <t>1944-9194</t>
  </si>
  <si>
    <t>Tectonics</t>
  </si>
  <si>
    <t>TER</t>
  </si>
  <si>
    <t>0954-4879</t>
  </si>
  <si>
    <t>1365-3121</t>
  </si>
  <si>
    <t>Terra Nova</t>
  </si>
  <si>
    <t>https://onlinelibrary.wiley.com/page/journal/13653121/homepage/FundedAccess.html</t>
  </si>
  <si>
    <t>TEM2</t>
  </si>
  <si>
    <t>0272-7528</t>
  </si>
  <si>
    <t>Terrestrial Magnetism (Electronic)</t>
  </si>
  <si>
    <t>TESJ</t>
  </si>
  <si>
    <t>TES5</t>
  </si>
  <si>
    <t>1056-7941</t>
  </si>
  <si>
    <t>1949-3533</t>
  </si>
  <si>
    <t>TESOL Journal</t>
  </si>
  <si>
    <t>https://onlinelibrary.wiley.com/page/journal/19493533/homepage/FundedAccess.html</t>
  </si>
  <si>
    <t>TESQ</t>
  </si>
  <si>
    <t>0039-8322</t>
  </si>
  <si>
    <t>1545-7249</t>
  </si>
  <si>
    <t>TESOL Quarterly</t>
  </si>
  <si>
    <t>https://onlinelibrary.wiley.com/page/journal/15457249/homepage/FundedAccess.html</t>
  </si>
  <si>
    <t>The Breast Journal</t>
  </si>
  <si>
    <t>https://onlinelibrary.wiley.com/page/journal/tbj/homepage/open-access</t>
  </si>
  <si>
    <t>https://onlinelibrary.wiley.com/page/journal/tbj/homepage/author-guidelines</t>
  </si>
  <si>
    <t>CURJ</t>
  </si>
  <si>
    <t xml:space="preserve">1469-3704 </t>
  </si>
  <si>
    <t xml:space="preserve">The Curriculum Journal </t>
  </si>
  <si>
    <t>https://onlinelibrary.wiley.com/page/journal/14693704/homepage/open-access</t>
  </si>
  <si>
    <t xml:space="preserve"> https://authorservices.wiley.com/author-resources/Journal-Authors/licensing-open-access/open-access/preprints-policy.html</t>
  </si>
  <si>
    <t>FSB2</t>
  </si>
  <si>
    <t>1530-6860</t>
  </si>
  <si>
    <t>The FASEB Journal</t>
  </si>
  <si>
    <t>TJE2</t>
  </si>
  <si>
    <t>2051-3305</t>
  </si>
  <si>
    <t>The Journal of Engineering</t>
  </si>
  <si>
    <t xml:space="preserve">https://ietresearch.onlinelibrary.wiley.com/hub/journal/20513305/homepage/open-access </t>
  </si>
  <si>
    <t>$1,980</t>
  </si>
  <si>
    <t xml:space="preserve">https://ietresearch.onlinelibrary.wiley.com/hub/journal/20513305/homepage/author-guidelines </t>
  </si>
  <si>
    <t>TPG2</t>
  </si>
  <si>
    <t>1940-3372</t>
  </si>
  <si>
    <t>The Plant Genome</t>
  </si>
  <si>
    <t>https://acsess.onlinelibrary.wiley.com/hub/journal/19403372/openaccess</t>
  </si>
  <si>
    <t xml:space="preserve"> https://www.agronomy.org/publications/journals/author-resources/editorial-policies</t>
  </si>
  <si>
    <t>https://www.agronomy.org/publications/journals/author-resources/tppj-instructions</t>
  </si>
  <si>
    <t>TPJ</t>
  </si>
  <si>
    <t>1365-313X</t>
  </si>
  <si>
    <t>1365313X</t>
  </si>
  <si>
    <t>The Plant Journal</t>
  </si>
  <si>
    <t>PPJ2</t>
  </si>
  <si>
    <t>2578-2703</t>
  </si>
  <si>
    <t xml:space="preserve">The Plant Phenome Journal </t>
  </si>
  <si>
    <t>CC BY for mandated authors&lt;br /&gt; Choice of CC BY or CC BY-NC-ND for non-mandated authors</t>
  </si>
  <si>
    <t xml:space="preserve">https://acsess.onlinelibrary.wiley.com/hub/journal/25782703/openaccess </t>
  </si>
  <si>
    <t>The Political Quarterly</t>
  </si>
  <si>
    <t>TSWJ</t>
  </si>
  <si>
    <t>1537744X</t>
  </si>
  <si>
    <t>The Scientific World Journal</t>
  </si>
  <si>
    <t>https://onlinelibrary.wiley.com/page/journal/8086/homepage/open-access</t>
  </si>
  <si>
    <t>https://onlinelibrary.wiley.com/page/journal/8086/homepage/author-guidelines</t>
  </si>
  <si>
    <t>THEC</t>
  </si>
  <si>
    <t>1933-6837</t>
  </si>
  <si>
    <t>1555-7561</t>
  </si>
  <si>
    <t>Theoretical Economics - Journal of the Econometric Society</t>
  </si>
  <si>
    <t>THEO</t>
  </si>
  <si>
    <t>0040-5825</t>
  </si>
  <si>
    <t>1755-2567</t>
  </si>
  <si>
    <t>Theoria</t>
  </si>
  <si>
    <t>https://onlinelibrary.wiley.com/page/journal/17552567/homepage/FundedAccess.html</t>
  </si>
  <si>
    <t>TAP</t>
  </si>
  <si>
    <t>1744-9979</t>
  </si>
  <si>
    <t>1744-9987</t>
  </si>
  <si>
    <t>Therapeutic Apheresis and Dialysis</t>
  </si>
  <si>
    <t>https://onlinelibrary.wiley.com/page/journal/17449987/homepage/FundedAccess.html</t>
  </si>
  <si>
    <t>TCA</t>
  </si>
  <si>
    <t>1759-7706</t>
  </si>
  <si>
    <t>1759-7714</t>
  </si>
  <si>
    <t>Thoracic Cancer</t>
  </si>
  <si>
    <t>https://onlinelibrary.wiley.com/page/journal/17597714/homepage/open_access_license_and_copyright.htm</t>
  </si>
  <si>
    <t>https://onlinelibrary.wiley.com/page/journal/17597714/homepage/article_publication_charges.htm</t>
  </si>
  <si>
    <t>TIE</t>
  </si>
  <si>
    <t>1096-4762</t>
  </si>
  <si>
    <t>1520-6874</t>
  </si>
  <si>
    <t>Thunderbird International Business Review</t>
  </si>
  <si>
    <t>TESG</t>
  </si>
  <si>
    <t>0040-747X</t>
  </si>
  <si>
    <t>1467-9663</t>
  </si>
  <si>
    <t>Tijdschrift voor Economische en Sociale Geographie</t>
  </si>
  <si>
    <t>https://onlinelibrary.wiley.com/page/journal/14679663/homepage/FundedAccess.html</t>
  </si>
  <si>
    <t>TIA2</t>
  </si>
  <si>
    <t>1065-237X</t>
  </si>
  <si>
    <t>2334-4822</t>
  </si>
  <si>
    <t>To Improve the Academy</t>
  </si>
  <si>
    <t>TOPS</t>
  </si>
  <si>
    <t>1756-8757</t>
  </si>
  <si>
    <t>1756-8765</t>
  </si>
  <si>
    <t>Topics in Cognitive Science</t>
  </si>
  <si>
    <t>https://onlinelibrary.wiley.com/page/journal/17568765/homepage/FundedAccess.html</t>
  </si>
  <si>
    <t>https://cognitivesciencesociety.org/topics-journal/</t>
  </si>
  <si>
    <t>0 mo embargo</t>
  </si>
  <si>
    <t>https://onlinelibrary.wiley.com/page/journal/17568765/homepage/forauthors.html</t>
  </si>
  <si>
    <t>TKM2</t>
  </si>
  <si>
    <t>2053-4515</t>
  </si>
  <si>
    <t>Traditional &amp; Kampo Medicine</t>
  </si>
  <si>
    <t>https://onlinelibrary.wiley.com/page/journal/20534515/homepage/FundedAccess.html</t>
  </si>
  <si>
    <t>TRA</t>
  </si>
  <si>
    <t>1398-9219</t>
  </si>
  <si>
    <t>1600-0854</t>
  </si>
  <si>
    <t>Traffic</t>
  </si>
  <si>
    <t>https://onlinelibrary.wiley.com/page/journal/16000854/homepage/FundedAccess.html</t>
  </si>
  <si>
    <t>TGIS</t>
  </si>
  <si>
    <t>1361-1682</t>
  </si>
  <si>
    <t>1467-9671</t>
  </si>
  <si>
    <t>Transactions in GIS</t>
  </si>
  <si>
    <t>https://onlinelibrary.wiley.com/page/journal/14679671/homepage/FundedAccess.html</t>
  </si>
  <si>
    <t>TRAN</t>
  </si>
  <si>
    <t>0020-2754</t>
  </si>
  <si>
    <t>1475-5661</t>
  </si>
  <si>
    <t>Transactions of the Institute of British Geographers</t>
  </si>
  <si>
    <t>https://onlinelibrary.wiley.com/page/journal/14755661/homepage/FundedAccess.html</t>
  </si>
  <si>
    <t>TLM3</t>
  </si>
  <si>
    <t>2052-4986</t>
  </si>
  <si>
    <t>Transactions of the London Mathematical Society</t>
  </si>
  <si>
    <t>https://londmathsoc.onlinelibrary.wiley.com/hub/journal/20524986/open-access</t>
  </si>
  <si>
    <t>https://londmathsoc.onlinelibrary.wiley.com/hub/journal/20524986/journal-resources/article-publication-charges</t>
  </si>
  <si>
    <t>TRPS</t>
  </si>
  <si>
    <t>0079-1636</t>
  </si>
  <si>
    <t>1467-968X</t>
  </si>
  <si>
    <t>1467968X</t>
  </si>
  <si>
    <t>Transactions of the Philological Society</t>
  </si>
  <si>
    <t>https://onlinelibrary.wiley.com/page/journal/1467968X/homepage/FundedAccess.html</t>
  </si>
  <si>
    <t>ETT</t>
  </si>
  <si>
    <t>ETT2</t>
  </si>
  <si>
    <t>1124-318X</t>
  </si>
  <si>
    <t>1541-8251</t>
  </si>
  <si>
    <t>Transactions on Emerging Telecommunications Technologies</t>
  </si>
  <si>
    <t>https://onlinelibrary.wiley.com/journal/21613915/homepage/FundedAccess.html</t>
  </si>
  <si>
    <t>TBED</t>
  </si>
  <si>
    <t>Transboundary and Emerging Diseases</t>
  </si>
  <si>
    <t>https://onlinelibrary.wiley.com/page/journal/tbed/homepage/open-access</t>
  </si>
  <si>
    <t>https://onlinelibrary.wiley.com/page/journal/tbed/homepage/author-guidelines</t>
  </si>
  <si>
    <t>TRF</t>
  </si>
  <si>
    <t>0041-1132</t>
  </si>
  <si>
    <t>1537-2995</t>
  </si>
  <si>
    <t>Transfusion</t>
  </si>
  <si>
    <t>https://onlinelibrary.wiley.com/page/journal/15372995/homepage/FundedAccess.html</t>
  </si>
  <si>
    <t>TME</t>
  </si>
  <si>
    <t>0958-7578</t>
  </si>
  <si>
    <t>1365-3148</t>
  </si>
  <si>
    <t>Transfusion Medicine</t>
  </si>
  <si>
    <t>https://onlinelibrary.wiley.com/page/journal/13653148/homepage/FundedAccess.html</t>
  </si>
  <si>
    <t>https://onlinelibrary.wiley.com/page/journal/13653148/homepage/forauthors.html</t>
  </si>
  <si>
    <t>TSMED</t>
  </si>
  <si>
    <t>Translational Sports Medicine</t>
  </si>
  <si>
    <t>https://onlinelibrary.wiley.com/page/journal/tsmed/homepage/open-access</t>
  </si>
  <si>
    <t>https://onlinelibrary.wiley.com/page/journal/tsmed/homepage/author-guidelines</t>
  </si>
  <si>
    <t>TSM2</t>
  </si>
  <si>
    <t>2573-8488</t>
  </si>
  <si>
    <t xml:space="preserve">Translational Sports Medicine </t>
  </si>
  <si>
    <t>https://onlinelibrary.wiley.com/page/journal/25738488/homepage/FundedAccess.html</t>
  </si>
  <si>
    <t>TID</t>
  </si>
  <si>
    <t>1398-2273</t>
  </si>
  <si>
    <t>1399-3062</t>
  </si>
  <si>
    <t>Transplant Infectious Disease</t>
  </si>
  <si>
    <t>https://onlinelibrary.wiley.com/page/journal/13993062/homepage/FundedAccess.html</t>
  </si>
  <si>
    <t>TRE</t>
  </si>
  <si>
    <t>2044-3749</t>
  </si>
  <si>
    <t>Trends in Urology &amp; Men’s Health</t>
  </si>
  <si>
    <t>https://onlinelibrary.wiley.com/page/journal/20443749/homepage/fundedaccess.html</t>
  </si>
  <si>
    <t>TMI</t>
  </si>
  <si>
    <t>1360-2276</t>
  </si>
  <si>
    <t>1365-3156</t>
  </si>
  <si>
    <t>Tropical Medicine &amp; International Health</t>
  </si>
  <si>
    <t>https://onlinelibrary.wiley.com/page/journal/13653156/homepage/forauthors.html</t>
  </si>
  <si>
    <t>UOG</t>
  </si>
  <si>
    <t>0960-7692</t>
  </si>
  <si>
    <t>1469-0705</t>
  </si>
  <si>
    <t>Ultrasound in Obstetrics and Gynecology</t>
  </si>
  <si>
    <t>UEG2</t>
  </si>
  <si>
    <t>2050-6414</t>
  </si>
  <si>
    <t>United European Gastroenterology Journal</t>
  </si>
  <si>
    <t>https://onlinelibrary.wiley.com/journal/20506414/apc</t>
  </si>
  <si>
    <t>UBAU</t>
  </si>
  <si>
    <t>1866-9328</t>
  </si>
  <si>
    <t>UnternehmerBrief Bauwirtschaft</t>
  </si>
  <si>
    <t>http://www.wiley-vch.de/publish/dt/journals/alphabeticIndex/2488/?sID=3l6o2ftva24veo9ghurh54s0u4</t>
  </si>
  <si>
    <t>UAR2</t>
  </si>
  <si>
    <t>2575-1220</t>
  </si>
  <si>
    <t>Urban Agriculture &amp; Regional Food Systems</t>
  </si>
  <si>
    <t>https://acsess.onlinelibrary.wiley.com/hub/journal/25751220/openaccess</t>
  </si>
  <si>
    <t>https://www.agronomy.org/publications/journals/author-resources/uarfs-instructions</t>
  </si>
  <si>
    <t>URO2</t>
  </si>
  <si>
    <t>2835-1053</t>
  </si>
  <si>
    <t>UroPrecision</t>
  </si>
  <si>
    <t>https://onlinelibrary.wiley.com/page/journal/27709140/homepage/open-access</t>
  </si>
  <si>
    <t>VZJ2</t>
  </si>
  <si>
    <t>1539-1663</t>
  </si>
  <si>
    <t xml:space="preserve">Vadose Zone Journal </t>
  </si>
  <si>
    <t>https://www.soils.org/publications/journals/author-resources/vzj-instructions</t>
  </si>
  <si>
    <t>VRC2</t>
  </si>
  <si>
    <t>2052-6121</t>
  </si>
  <si>
    <t>Vet Record Case Reports</t>
  </si>
  <si>
    <t>VRO2</t>
  </si>
  <si>
    <t>2052-6113</t>
  </si>
  <si>
    <t>Vet Record Open</t>
  </si>
  <si>
    <t xml:space="preserve">https://bvajournals.onlinelibrary.wiley.com/hub/journal/20526113/open-access </t>
  </si>
  <si>
    <t xml:space="preserve">https://bvajournals.onlinelibrary.wiley.com/hub/journal/20526113/apc </t>
  </si>
  <si>
    <t>VCO</t>
  </si>
  <si>
    <t>1476-5810</t>
  </si>
  <si>
    <t>1476-5829</t>
  </si>
  <si>
    <t>Veterinary and Comparative Oncology</t>
  </si>
  <si>
    <t>https://onlinelibrary.wiley.com/page/journal/14765829/homepage/forauthors.html</t>
  </si>
  <si>
    <t>VCP</t>
  </si>
  <si>
    <t>0275-6382</t>
  </si>
  <si>
    <t>1939-165X</t>
  </si>
  <si>
    <t>1939165X</t>
  </si>
  <si>
    <t>Veterinary Clinical Pathology</t>
  </si>
  <si>
    <t>https://onlinelibrary.wiley.com/page/journal/1939165X/homepage/FundedAccess.html</t>
  </si>
  <si>
    <t>https://onlinelibrary.wiley.com/page/journal/1939165x/homepage/forauthors.html</t>
  </si>
  <si>
    <t>VDE</t>
  </si>
  <si>
    <t>0959-4493</t>
  </si>
  <si>
    <t>1365-3164</t>
  </si>
  <si>
    <t>Veterinary Dermatology</t>
  </si>
  <si>
    <t>https://onlinelibrary.wiley.com/page/journal/13653164/homepage/FundedAccess.html</t>
  </si>
  <si>
    <t>VMS3</t>
  </si>
  <si>
    <t>2053-1095</t>
  </si>
  <si>
    <t>Veterinary Medicine and Science</t>
  </si>
  <si>
    <t>https://onlinelibrary.wiley.com/page/journal/20531095/homepage/open_access_license_and_copyright.htm</t>
  </si>
  <si>
    <t>https://onlinelibrary.wiley.com/page/journal/20531095/homepage/article_publication_charges.htm</t>
  </si>
  <si>
    <t>VMI</t>
  </si>
  <si>
    <t>Veterinary Medicine International</t>
  </si>
  <si>
    <t>https://onlinelibrary.wiley.com/page/journal/7461/homepage/open-access</t>
  </si>
  <si>
    <t>https://onlinelibrary.wiley.com/page/journal/7461/homepage/author-guidelines</t>
  </si>
  <si>
    <t>VOP</t>
  </si>
  <si>
    <t>1463-5216</t>
  </si>
  <si>
    <t>1463-5224</t>
  </si>
  <si>
    <t>Veterinary Ophthalmology</t>
  </si>
  <si>
    <t>https://onlinelibrary.wiley.com/page/journal/14635224/homepage/FundedAccess.html</t>
  </si>
  <si>
    <t>VRU</t>
  </si>
  <si>
    <t>1058-8183</t>
  </si>
  <si>
    <t>1740-8261</t>
  </si>
  <si>
    <t>Veterinary Radiology &amp; Ultrasound</t>
  </si>
  <si>
    <t>https://onlinelibrary.wiley.com/page/journal/17408261/homepage/FundedAccess.html</t>
  </si>
  <si>
    <t>VSU</t>
  </si>
  <si>
    <t>0161-3499</t>
  </si>
  <si>
    <t>1532-950X</t>
  </si>
  <si>
    <t>1532950X</t>
  </si>
  <si>
    <t>Veterinary Surgery</t>
  </si>
  <si>
    <t>https://onlinelibrary.wiley.com/page/journal/1532950X/homepage/FundedAccess.html</t>
  </si>
  <si>
    <t>VJCH</t>
  </si>
  <si>
    <t>2572-8288</t>
  </si>
  <si>
    <t xml:space="preserve">Vietnam Journal of Chemistry </t>
  </si>
  <si>
    <t>Choice of CC BY-NC or CC BY-NC-ND</t>
  </si>
  <si>
    <t>VIEW</t>
  </si>
  <si>
    <t>2688-268X</t>
  </si>
  <si>
    <t>2688268X</t>
  </si>
  <si>
    <t xml:space="preserve">View </t>
  </si>
  <si>
    <t>https://onlinelibrary.wiley.com/page/journal/2688268x/homepage/author-guidelines</t>
  </si>
  <si>
    <t>Yes</t>
  </si>
  <si>
    <t>VMD2</t>
  </si>
  <si>
    <t>3065-6028</t>
  </si>
  <si>
    <t>VIEW Medicine</t>
  </si>
  <si>
    <t>https://onlinelibrary.wiley.com/page/journal/30656028/homepage/open-access</t>
  </si>
  <si>
    <t>VAR</t>
  </si>
  <si>
    <t>1058-7187</t>
  </si>
  <si>
    <t>1548-7458</t>
  </si>
  <si>
    <t>Visual Anthropology Review</t>
  </si>
  <si>
    <t>https://anthrosource.onlinelibrary.wiley.com/hub/journal/15487458/about/author-guidelines</t>
  </si>
  <si>
    <t>VOX</t>
  </si>
  <si>
    <t>0042-9007</t>
  </si>
  <si>
    <t>1423-0410</t>
  </si>
  <si>
    <t>Vox Sanguinis</t>
  </si>
  <si>
    <t>https://onlinelibrary.wiley.com/page/journal/14230410/homepage/FundedAccess.html</t>
  </si>
  <si>
    <t>WEJ</t>
  </si>
  <si>
    <t>1747-6585</t>
  </si>
  <si>
    <t>1747-6593</t>
  </si>
  <si>
    <t>Water and Environment Journal</t>
  </si>
  <si>
    <t>https://onlinelibrary.wiley.com/page/journal/17476593/homepage/FundedAccess.html</t>
  </si>
  <si>
    <t>WER</t>
  </si>
  <si>
    <t>1554-7531</t>
  </si>
  <si>
    <t>Water Environment Research</t>
  </si>
  <si>
    <t>https://onlinelibrary.wiley.com/page/journal/15547531/homepage/open-access</t>
  </si>
  <si>
    <t>WRCR</t>
  </si>
  <si>
    <t>0043-1397</t>
  </si>
  <si>
    <t>1944-7973</t>
  </si>
  <si>
    <t>Water Resources Research</t>
  </si>
  <si>
    <t>https://agupubs.onlinelibrary.wiley.com/hub/journal/19447973/about/open-access</t>
  </si>
  <si>
    <t>https://v2.sherpa.ac.uk/id/publication/11084</t>
  </si>
  <si>
    <t>https://www.agu.org/Publish-with-AGU/Publish/AGU-Publications-Policies</t>
  </si>
  <si>
    <t>WEA</t>
  </si>
  <si>
    <t>0043-1656</t>
  </si>
  <si>
    <t>1477-8696</t>
  </si>
  <si>
    <t>Weather</t>
  </si>
  <si>
    <t>WBM</t>
  </si>
  <si>
    <t>1444-6162</t>
  </si>
  <si>
    <t>1445-6664</t>
  </si>
  <si>
    <t>Weed Biology and Management</t>
  </si>
  <si>
    <t>https://onlinelibrary.wiley.com/page/journal/14456664/homepage/FundedAccess.html</t>
  </si>
  <si>
    <t>WRE</t>
  </si>
  <si>
    <t>0043-1737</t>
  </si>
  <si>
    <t>1365-3180</t>
  </si>
  <si>
    <t>Weed Research</t>
  </si>
  <si>
    <t>https://onlinelibrary.wiley.com/page/journal/13653180/homepage/FundedAccess.html</t>
  </si>
  <si>
    <t>https://onlinelibrary.wiley.com/page/journal/13653180/homepage/forauthors.html</t>
  </si>
  <si>
    <t>WLB3</t>
  </si>
  <si>
    <t>1903-220X</t>
  </si>
  <si>
    <t>1903220X</t>
  </si>
  <si>
    <t xml:space="preserve">Wildlife Biology </t>
  </si>
  <si>
    <t>CC BY for mandated authors&lt;br /&gt;Choice of CC BY, CC BY-NC or CC BY-NC-ND for non-mandated authors</t>
  </si>
  <si>
    <t>https://onlinelibrary.wiley.com/page/journal/1903220x/homepage/open-access</t>
  </si>
  <si>
    <t>https://www.wildlifebiology.org/authors/author-guidelines</t>
  </si>
  <si>
    <t>WLL2</t>
  </si>
  <si>
    <t>2832-5869</t>
  </si>
  <si>
    <t>Wildlife Letters</t>
  </si>
  <si>
    <t>https://onlinelibrary.wiley.com/page/journal/28325869/homepage/open-access</t>
  </si>
  <si>
    <t>WMON</t>
  </si>
  <si>
    <t>0084-0173</t>
  </si>
  <si>
    <t>1938-5455</t>
  </si>
  <si>
    <t>Wildlife Monographs</t>
  </si>
  <si>
    <t>https://onlinelibrary.wiley.com/page/journal/19385455/homepage/FundedAccess.html</t>
  </si>
  <si>
    <t>WSB</t>
  </si>
  <si>
    <t>WSB4</t>
  </si>
  <si>
    <t>1938-5463</t>
  </si>
  <si>
    <t>19385463a</t>
  </si>
  <si>
    <t>Wildlife Society Bulletin</t>
  </si>
  <si>
    <t>https://onlinelibrary.wiley.com/page/journal/19385463a/homepage/FundedAccess.html</t>
  </si>
  <si>
    <t>https://onlinelibrary.wiley.com/page/journal/19385463a/homepage/forauthors.html</t>
  </si>
  <si>
    <t>WCC</t>
  </si>
  <si>
    <t>1757-7780</t>
  </si>
  <si>
    <t>1757-7799</t>
  </si>
  <si>
    <t>Wiley Interdisciplinary Reviews: Climate Change</t>
  </si>
  <si>
    <t>https://onlinelibrary.wiley.com/page/journal/17577799/homepage/FundedAccess.html</t>
  </si>
  <si>
    <t>WCS</t>
  </si>
  <si>
    <t>1939-5078</t>
  </si>
  <si>
    <t>1939-5086</t>
  </si>
  <si>
    <t>Wiley Interdisciplinary Reviews: Cognitive Science</t>
  </si>
  <si>
    <t>https://onlinelibrary.wiley.com/page/journal/19395086/homepage/FundedAccess.html</t>
  </si>
  <si>
    <t>WCMS</t>
  </si>
  <si>
    <t>1759-0876</t>
  </si>
  <si>
    <t>1759-0884</t>
  </si>
  <si>
    <t>Wiley Interdisciplinary Reviews: Computational Molecular Science</t>
  </si>
  <si>
    <t>https://onlinelibrary.wiley.com/page/journal/17590884/homepage/FundedAccess.html</t>
  </si>
  <si>
    <t>WICS</t>
  </si>
  <si>
    <t>1939-5108</t>
  </si>
  <si>
    <t>1939-0068</t>
  </si>
  <si>
    <t>Wiley Interdisciplinary Reviews: Computational Statistics</t>
  </si>
  <si>
    <t>https://onlinelibrary.wiley.com/page/journal/19390068/homepage/FundedAccess.html</t>
  </si>
  <si>
    <t>WIDM</t>
  </si>
  <si>
    <t>1942-4787</t>
  </si>
  <si>
    <t>1942-4795</t>
  </si>
  <si>
    <t>Wiley Interdisciplinary Reviews: Data Mining and Knowledge Discovery</t>
  </si>
  <si>
    <t>https://onlinelibrary.wiley.com/page/journal/19424795/homepage/FundedAccess.html</t>
  </si>
  <si>
    <t>WDEV</t>
  </si>
  <si>
    <t>1759-7684</t>
  </si>
  <si>
    <t>1759-7692</t>
  </si>
  <si>
    <t>Wiley Interdisciplinary Reviews: Developmental Biology</t>
  </si>
  <si>
    <t>https://onlinelibrary.wiley.com/page/journal/17597692/homepage/FundedAccess.html</t>
  </si>
  <si>
    <t>WENE</t>
  </si>
  <si>
    <t>2041-8396</t>
  </si>
  <si>
    <t>2041-840X</t>
  </si>
  <si>
    <t>2041840X</t>
  </si>
  <si>
    <t>Wiley Interdisciplinary Reviews: Energy and Environment</t>
  </si>
  <si>
    <t>https://onlinelibrary.wiley.com/page/journal/2041840X/homepage/FundedAccess.html</t>
  </si>
  <si>
    <t>WFS2</t>
  </si>
  <si>
    <t>25739468</t>
  </si>
  <si>
    <t>Wiley Interdisciplinary Reviews: Forensic Science</t>
  </si>
  <si>
    <t>http://wires.wiley.com/WileyCDA/Section/id-398153.html</t>
  </si>
  <si>
    <t>No policyy</t>
  </si>
  <si>
    <t>WNAN</t>
  </si>
  <si>
    <t>1939-5116</t>
  </si>
  <si>
    <t>1939-0041</t>
  </si>
  <si>
    <t>Wiley Interdisciplinary Reviews: Nanomedicine and Nanobiotechnology</t>
  </si>
  <si>
    <t>https://onlinelibrary.wiley.com/page/journal/19390041/homepage/FundedAccess.html</t>
  </si>
  <si>
    <t>WRNA</t>
  </si>
  <si>
    <t>1757-7004</t>
  </si>
  <si>
    <t>1757-7012</t>
  </si>
  <si>
    <t>Wiley Interdisciplinary Reviews: RNA</t>
  </si>
  <si>
    <t>https://onlinelibrary.wiley.com/page/journal/17577012/homepage/FundedAccess.html</t>
  </si>
  <si>
    <t>WSBM</t>
  </si>
  <si>
    <t>1939-5094</t>
  </si>
  <si>
    <t>1939-005X</t>
  </si>
  <si>
    <t>1939005X</t>
  </si>
  <si>
    <t>Wiley Interdisciplinary Reviews: Systems Biology and Medicine</t>
  </si>
  <si>
    <t>https://onlinelibrary.wiley.com/page/journal/1939005X/homepage/FundedAccess.html</t>
  </si>
  <si>
    <t>WAT2</t>
  </si>
  <si>
    <t>2049-1948</t>
  </si>
  <si>
    <t>Wiley Interdisciplinary Reviews: Water</t>
  </si>
  <si>
    <t>https://onlinelibrary.wiley.com/page/journal/20491948/homepage/FundedAccess.html</t>
  </si>
  <si>
    <t>WILM</t>
  </si>
  <si>
    <t>1540-6962</t>
  </si>
  <si>
    <t>1541-8286</t>
  </si>
  <si>
    <t>Wilmott</t>
  </si>
  <si>
    <t>WE</t>
  </si>
  <si>
    <t>1095-4244</t>
  </si>
  <si>
    <t>1099-1824</t>
  </si>
  <si>
    <t>Wind Energy</t>
  </si>
  <si>
    <t>https://onlinelibrary.wiley.com/page/journal/10991824/homepage/forauthors.html</t>
  </si>
  <si>
    <t>WHE</t>
  </si>
  <si>
    <t>WHE2</t>
  </si>
  <si>
    <t>1060-8303</t>
  </si>
  <si>
    <t>2331-5466</t>
  </si>
  <si>
    <t>Women in Higher Education</t>
  </si>
  <si>
    <t>WAF2</t>
  </si>
  <si>
    <t>1940-1582</t>
  </si>
  <si>
    <t>World Affairs</t>
  </si>
  <si>
    <t>https://onlinelibrary.wiley.com/page/journal/19401582/homepage/open-access</t>
  </si>
  <si>
    <t>WOBA</t>
  </si>
  <si>
    <t>0265-9484</t>
  </si>
  <si>
    <t>1467-9698</t>
  </si>
  <si>
    <t>World Banking Abstracts</t>
  </si>
  <si>
    <t>TWEC</t>
  </si>
  <si>
    <t>0378-5920</t>
  </si>
  <si>
    <t>1467-9701</t>
  </si>
  <si>
    <t>World Economy - The</t>
  </si>
  <si>
    <t>https://onlinelibrary.wiley.com/page/journal/14679701/homepage/FundedAccess.html</t>
  </si>
  <si>
    <t>WENG</t>
  </si>
  <si>
    <t>0883-2919</t>
  </si>
  <si>
    <t>1467-971X</t>
  </si>
  <si>
    <t>1467971X</t>
  </si>
  <si>
    <t>World Englishes</t>
  </si>
  <si>
    <t>https://onlinelibrary.wiley.com/page/journal/1467971X/homepage/FundedAccess.html</t>
  </si>
  <si>
    <t>WFP2</t>
  </si>
  <si>
    <t>2372-8639</t>
  </si>
  <si>
    <t xml:space="preserve">World Food Policy </t>
  </si>
  <si>
    <t>https://authorservices.com/author-resources/Journal-Authors/open-access/onlineopen.html</t>
  </si>
  <si>
    <t>WJO2</t>
  </si>
  <si>
    <t>2589-1081</t>
  </si>
  <si>
    <t>World Journal of Otorhinolaryngology – Head &amp; Neck Surgery</t>
  </si>
  <si>
    <t>https://onlinelibrary.wiley.com/page/journal/25891081/homepage/author-guidelines</t>
  </si>
  <si>
    <t>WMH3</t>
  </si>
  <si>
    <t>1948-4682</t>
  </si>
  <si>
    <t>World Medical &amp; Health Policy</t>
  </si>
  <si>
    <t>https://onlinelibrary.wiley.com/page/journal/19484682/homepage/FundedAccess.html</t>
  </si>
  <si>
    <t>WOT</t>
  </si>
  <si>
    <t>0950-1029</t>
  </si>
  <si>
    <t>1467-9728</t>
  </si>
  <si>
    <t>World Oil Trade</t>
  </si>
  <si>
    <t>WPS</t>
  </si>
  <si>
    <t>1723-8617</t>
  </si>
  <si>
    <t>World Psychiatry</t>
  </si>
  <si>
    <t>https://onlinelibrary.wiley.com/page/journal/20515545/homepage/forauthors.html</t>
  </si>
  <si>
    <t>WWP2</t>
  </si>
  <si>
    <t>2639-541X</t>
  </si>
  <si>
    <t>2639541X</t>
  </si>
  <si>
    <t>World Water Policy</t>
  </si>
  <si>
    <t>WVN</t>
  </si>
  <si>
    <t>1545-102X</t>
  </si>
  <si>
    <t>1741-6787</t>
  </si>
  <si>
    <t>Worldviews on Evidence-Based Nursing</t>
  </si>
  <si>
    <t>WRR</t>
  </si>
  <si>
    <t>1067-1927</t>
  </si>
  <si>
    <t>1524-475X</t>
  </si>
  <si>
    <t>1524475X</t>
  </si>
  <si>
    <t>Wound Repair and Regeneration</t>
  </si>
  <si>
    <t>https://onlinelibrary.wiley.com/page/journal/1524475X/homepage/FundedAccess.html</t>
  </si>
  <si>
    <t>https://onlinelibrary.wiley.com/page/journal/1524475x/homepage/forauthors.html</t>
  </si>
  <si>
    <t>XEN</t>
  </si>
  <si>
    <t>0908-665X</t>
  </si>
  <si>
    <t>1399-3089</t>
  </si>
  <si>
    <t>Xenotransplantation</t>
  </si>
  <si>
    <t>https://onlinelibrary.wiley.com/page/journal/13993089/homepage/FundedAccess.html</t>
  </si>
  <si>
    <t>XRS</t>
  </si>
  <si>
    <t>0049-8246</t>
  </si>
  <si>
    <t>1097-4539</t>
  </si>
  <si>
    <t>X-Ray Spectrometry</t>
  </si>
  <si>
    <t>https://onlinelibrary.wiley.com/page/journal/10974539/homepage/FundedAccess.html</t>
  </si>
  <si>
    <t>YEA</t>
  </si>
  <si>
    <t>0749-503X</t>
  </si>
  <si>
    <t>1097-0061</t>
  </si>
  <si>
    <t>Yeast</t>
  </si>
  <si>
    <t>https://onlinelibrary.wiley.com/page/journal/10970061/homepage/FundedAccess.html</t>
  </si>
  <si>
    <t>ZAMM</t>
  </si>
  <si>
    <t>0044-2267</t>
  </si>
  <si>
    <t>1521-4001</t>
  </si>
  <si>
    <t>ZAMM - Zeitschrift für Angewandte Mathematik und Mechanik</t>
  </si>
  <si>
    <t>https://onlinelibrary.wiley.com/page/journal/15214001/homepage/2233_authorguidelines.html</t>
  </si>
  <si>
    <t>ZAAC</t>
  </si>
  <si>
    <t>0044-2313</t>
  </si>
  <si>
    <t>1521-3749</t>
  </si>
  <si>
    <t>Zeitschrift für anorganische und allgemeine Chemie</t>
  </si>
  <si>
    <t>https://onlinelibrary.wiley.com/page/journal/15213749/homepage/2260_forauthors.html</t>
  </si>
  <si>
    <t>ZOO</t>
  </si>
  <si>
    <t>0733-3188</t>
  </si>
  <si>
    <t>1098-2361</t>
  </si>
  <si>
    <t>Zoo Biology</t>
  </si>
  <si>
    <t>https://onlinelibrary.wiley.com/page/journal/10982361/homepage/FundedAccess.html</t>
  </si>
  <si>
    <t>ZSC</t>
  </si>
  <si>
    <t>0300-3256</t>
  </si>
  <si>
    <t>1463-6409</t>
  </si>
  <si>
    <t>Zoologica Scripta</t>
  </si>
  <si>
    <t>https://onlinelibrary.wiley.com/page/journal/14636409/homepage/FundedAccess.html</t>
  </si>
  <si>
    <t>ZPH</t>
  </si>
  <si>
    <t>1863-1959</t>
  </si>
  <si>
    <t>1863-2378</t>
  </si>
  <si>
    <t>Zoonoses and Public Health</t>
  </si>
  <si>
    <t>https://onlinelibrary.wiley.com/page/journal/18632378/homepage/FundedAccess.html</t>
  </si>
  <si>
    <t>$2,830</t>
  </si>
  <si>
    <t>$4,180</t>
  </si>
  <si>
    <t>$5,430</t>
  </si>
  <si>
    <t>$2,380</t>
  </si>
  <si>
    <t>$3,110</t>
  </si>
  <si>
    <t>$1,790</t>
  </si>
  <si>
    <t>$4,540</t>
  </si>
  <si>
    <t>$4,470</t>
  </si>
  <si>
    <t>$4,010</t>
  </si>
  <si>
    <t>$4,560</t>
  </si>
  <si>
    <t>$5,120</t>
  </si>
  <si>
    <t>$4,390</t>
  </si>
  <si>
    <t>$3,160</t>
  </si>
  <si>
    <t>$4,280</t>
  </si>
  <si>
    <t>$4,580</t>
  </si>
  <si>
    <t>$5,410</t>
  </si>
  <si>
    <t>$5,720</t>
  </si>
  <si>
    <t>$5,020</t>
  </si>
  <si>
    <t>$6,080</t>
  </si>
  <si>
    <t>$6,250</t>
  </si>
  <si>
    <t>$5,600</t>
  </si>
  <si>
    <t>$4,040</t>
  </si>
  <si>
    <t>$1,990</t>
  </si>
  <si>
    <t>$5,130</t>
  </si>
  <si>
    <t>$3,440</t>
  </si>
  <si>
    <t>$3,170</t>
  </si>
  <si>
    <t>$3,830</t>
  </si>
  <si>
    <t>$4,510</t>
  </si>
  <si>
    <t>$2,990</t>
  </si>
  <si>
    <t>$5,490</t>
  </si>
  <si>
    <t>$4,290</t>
  </si>
  <si>
    <t>$5,500</t>
  </si>
  <si>
    <t>$4,660</t>
  </si>
  <si>
    <t>$3,670</t>
  </si>
  <si>
    <t>$1,700</t>
  </si>
  <si>
    <t>$2,960</t>
  </si>
  <si>
    <t>$5,690</t>
  </si>
  <si>
    <t>$5,240</t>
  </si>
  <si>
    <t>$3,230</t>
  </si>
  <si>
    <t>$3,420</t>
  </si>
  <si>
    <t>$4,960</t>
  </si>
  <si>
    <t>$5,010</t>
  </si>
  <si>
    <t>$1,240</t>
  </si>
  <si>
    <t>$1,970</t>
  </si>
  <si>
    <t>$1,210</t>
  </si>
  <si>
    <t>$2,020</t>
  </si>
  <si>
    <t>$2,580</t>
  </si>
  <si>
    <t>$1,720</t>
  </si>
  <si>
    <t>$960</t>
  </si>
  <si>
    <t>$870</t>
  </si>
  <si>
    <t>$920</t>
  </si>
  <si>
    <t>$3,060</t>
  </si>
  <si>
    <t>$3,380</t>
  </si>
  <si>
    <t>$1,910</t>
  </si>
  <si>
    <t>$1,010</t>
  </si>
  <si>
    <t>$1,360</t>
  </si>
  <si>
    <t>$1,890</t>
  </si>
  <si>
    <t>$4,630</t>
  </si>
  <si>
    <t>$4,370</t>
  </si>
  <si>
    <t>$4,590</t>
  </si>
  <si>
    <t>$5,280</t>
  </si>
  <si>
    <t>$4,350</t>
  </si>
  <si>
    <t>$5,370</t>
  </si>
  <si>
    <t>$5,580</t>
  </si>
  <si>
    <t>$5,480</t>
  </si>
  <si>
    <t>$1,610</t>
  </si>
  <si>
    <t>$5,220</t>
  </si>
  <si>
    <t>$4,450</t>
  </si>
  <si>
    <t>$5,550</t>
  </si>
  <si>
    <t>$2,450</t>
  </si>
  <si>
    <t>$1,830</t>
  </si>
  <si>
    <t>$5,730</t>
  </si>
  <si>
    <t>$3,030</t>
  </si>
  <si>
    <t>$3,330</t>
  </si>
  <si>
    <t>$1,920</t>
  </si>
  <si>
    <t>$2,090</t>
  </si>
  <si>
    <t>JFI2</t>
  </si>
  <si>
    <t xml:space="preserve">2993-3153 </t>
  </si>
  <si>
    <t>29933153 </t>
  </si>
  <si>
    <t xml:space="preserve">Journal of Finance: Insights &amp; Perspectives </t>
  </si>
  <si>
    <t xml:space="preserve">https://authorservices.wiley.com/author-resources/Journal-Authors/open-access/about-our-fully-gold-open-access-journals/index.html </t>
  </si>
  <si>
    <t>CC BY-NC-ND</t>
  </si>
  <si>
    <t xml:space="preserve">https://onlinelibrary.wiley.com/page/journal/29933153/homepage/open-access </t>
  </si>
  <si>
    <t>Mandated authors sign CC BY (all others choose between CC BY or CCBY-NC or CC BY-NC-ND)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</si>
</sst>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$-409]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1C1D1E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rgb="FF1C1D1E"/>
      <name val="Open Sans"/>
      <family val="2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</font>
    <font>
      <sz val="11"/>
      <color rgb="FF1C1D1E"/>
      <name val="Arial"/>
      <family val="2"/>
    </font>
    <font>
      <sz val="11"/>
      <color rgb="FF151B26"/>
      <name val="Calibri"/>
      <family val="2"/>
      <scheme val="minor"/>
    </font>
    <font>
      <sz val="10"/>
      <color rgb="FF1C1D1E"/>
      <name val="Open Sans"/>
      <family val="2"/>
    </font>
    <font>
      <sz val="9"/>
      <color theme="1"/>
      <name val="Open Sans"/>
      <family val="2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1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"/>
    <xf numFmtId="0" fontId="0" fillId="0" borderId="0" xfId="0" quotePrefix="1"/>
    <xf numFmtId="0" fontId="3" fillId="0" borderId="0" xfId="2" applyAlignment="1"/>
    <xf numFmtId="0" fontId="4" fillId="0" borderId="0" xfId="0" applyFont="1"/>
    <xf numFmtId="0" fontId="3" fillId="0" borderId="0" xfId="2" applyAlignment="1">
      <alignment vertical="center"/>
    </xf>
    <xf numFmtId="0" fontId="6" fillId="0" borderId="0" xfId="0" applyFont="1"/>
    <xf numFmtId="49" fontId="0" fillId="0" borderId="0" xfId="1" applyNumberFormat="1" applyFont="1" applyFill="1" applyAlignment="1">
      <alignment horizontal="left"/>
    </xf>
    <xf numFmtId="0" fontId="3" fillId="0" borderId="0" xfId="2" applyFill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0" xfId="2" applyAlignment="1">
      <alignment horizontal="left" vertical="center" indent="4"/>
    </xf>
    <xf numFmtId="0" fontId="3" fillId="0" borderId="0" xfId="2" applyFill="1" applyAlignment="1">
      <alignment horizontal="left" vertical="center" indent="4"/>
    </xf>
    <xf numFmtId="0" fontId="0" fillId="0" borderId="1" xfId="0" applyBorder="1"/>
    <xf numFmtId="0" fontId="3" fillId="0" borderId="0" xfId="2" applyFill="1" applyBorder="1"/>
    <xf numFmtId="0" fontId="3" fillId="0" borderId="0" xfId="2" applyFill="1" applyBorder="1" applyAlignment="1">
      <alignment wrapText="1"/>
    </xf>
    <xf numFmtId="0" fontId="0" fillId="0" borderId="0" xfId="0" applyAlignment="1">
      <alignment horizontal="left" vertical="center"/>
    </xf>
    <xf numFmtId="0" fontId="3" fillId="0" borderId="0" xfId="2" applyFill="1" applyAlignment="1">
      <alignment horizontal="left" vertical="center"/>
    </xf>
    <xf numFmtId="0" fontId="3" fillId="0" borderId="0" xfId="2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9" fillId="0" borderId="0" xfId="0" applyFont="1"/>
    <xf numFmtId="0" fontId="2" fillId="0" borderId="0" xfId="0" applyFont="1"/>
    <xf numFmtId="0" fontId="0" fillId="0" borderId="2" xfId="0" applyBorder="1"/>
    <xf numFmtId="0" fontId="11" fillId="0" borderId="0" xfId="0" applyFont="1" applyAlignment="1">
      <alignment vertical="center"/>
    </xf>
    <xf numFmtId="0" fontId="3" fillId="0" borderId="0" xfId="2" applyAlignment="1">
      <alignment horizontal="left" vertical="center" indent="7"/>
    </xf>
    <xf numFmtId="0" fontId="3" fillId="0" borderId="0" xfId="2" applyBorder="1"/>
    <xf numFmtId="0" fontId="0" fillId="0" borderId="3" xfId="0" applyBorder="1"/>
    <xf numFmtId="0" fontId="3" fillId="0" borderId="0" xfId="2" applyAlignment="1">
      <alignment horizontal="left" vertical="center" indent="9"/>
    </xf>
    <xf numFmtId="0" fontId="3" fillId="0" borderId="0" xfId="2" applyFill="1" applyBorder="1" applyAlignment="1">
      <alignment horizontal="left" vertical="center" indent="9"/>
    </xf>
    <xf numFmtId="49" fontId="3" fillId="0" borderId="0" xfId="2" applyNumberFormat="1" applyFill="1" applyAlignment="1">
      <alignment horizontal="left"/>
    </xf>
    <xf numFmtId="0" fontId="3" fillId="0" borderId="0" xfId="2" applyAlignment="1">
      <alignment wrapText="1"/>
    </xf>
    <xf numFmtId="0" fontId="3" fillId="0" borderId="0" xfId="2" quotePrefix="1"/>
    <xf numFmtId="165" fontId="0" fillId="0" borderId="0" xfId="1" applyNumberFormat="1" applyFont="1" applyFill="1" applyAlignment="1">
      <alignment horizontal="left"/>
    </xf>
    <xf numFmtId="165" fontId="1" fillId="0" borderId="0" xfId="1" applyNumberFormat="1" applyFont="1" applyFill="1" applyAlignment="1">
      <alignment horizontal="left"/>
    </xf>
    <xf numFmtId="165" fontId="0" fillId="0" borderId="0" xfId="1" applyNumberFormat="1" applyFont="1" applyFill="1" applyAlignment="1">
      <alignment horizontal="left" wrapText="1"/>
    </xf>
    <xf numFmtId="165" fontId="0" fillId="0" borderId="0" xfId="1" quotePrefix="1" applyNumberFormat="1" applyFont="1" applyFill="1" applyAlignment="1">
      <alignment horizontal="left"/>
    </xf>
    <xf numFmtId="0" fontId="5" fillId="0" borderId="0" xfId="0" applyFont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2" applyFont="1"/>
    <xf numFmtId="0" fontId="0" fillId="0" borderId="0" xfId="2" applyFont="1"/>
    <xf numFmtId="0" fontId="16" fillId="0" borderId="0" xfId="2" applyFont="1" applyBorder="1"/>
    <xf numFmtId="0" fontId="3" fillId="0" borderId="1" xfId="2" applyFill="1" applyBorder="1"/>
    <xf numFmtId="1" fontId="0" fillId="0" borderId="0" xfId="1" applyNumberFormat="1" applyFont="1" applyFill="1" applyAlignment="1">
      <alignment horizontal="left"/>
    </xf>
    <xf numFmtId="1" fontId="0" fillId="0" borderId="0" xfId="1" quotePrefix="1" applyNumberFormat="1" applyFont="1" applyFill="1" applyAlignment="1">
      <alignment horizontal="lef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7" fillId="0" borderId="0" xfId="0" applyFont="1"/>
    <xf numFmtId="0" fontId="10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0" fontId="14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0" fillId="0" borderId="0" xfId="0" applyAlignment="1">
      <alignment wrapText="1"/>
    </xf>
    <xf numFmtId="165" fontId="0" fillId="0" borderId="0" xfId="0" applyNumberFormat="1" applyAlignment="1">
      <alignment horizontal="left"/>
    </xf>
    <xf numFmtId="0" fontId="0" fillId="0" borderId="0" xfId="0" applyBorder="1"/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authorservices.wiley.com/author-resources/Journal-Authors/open-access/onlineopen.html" TargetMode="External"/><Relationship Id="rId1827" Type="http://schemas.openxmlformats.org/officeDocument/2006/relationships/hyperlink" Target="https://onlinelibrary.wiley.com/page/journal/2691171x/homepage/author-guidelines" TargetMode="External"/><Relationship Id="rId21" Type="http://schemas.openxmlformats.org/officeDocument/2006/relationships/hyperlink" Target="https://authorservices.wiley.com/author-resources/Journal-Authors/licensing/self-archiving.html" TargetMode="External"/><Relationship Id="rId170" Type="http://schemas.openxmlformats.org/officeDocument/2006/relationships/hyperlink" Target="https://onlinelibrary.wiley.com/page/journal/21983844/homepage/2749_onlineopen.html" TargetMode="External"/><Relationship Id="rId268" Type="http://schemas.openxmlformats.org/officeDocument/2006/relationships/hyperlink" Target="https://authorservices.wiley.com/author-resources/Journal-Authors/open-access/article-publication-charges.html" TargetMode="External"/><Relationship Id="rId475" Type="http://schemas.openxmlformats.org/officeDocument/2006/relationships/hyperlink" Target="https://onlinelibrary.wiley.com/page/journal/13995618/homepage/FundedAccess.html" TargetMode="External"/><Relationship Id="rId682" Type="http://schemas.openxmlformats.org/officeDocument/2006/relationships/hyperlink" Target="https://onlinelibrary.wiley.com/page/journal/15585646/homepage/FundedAccess.html" TargetMode="External"/><Relationship Id="rId128" Type="http://schemas.openxmlformats.org/officeDocument/2006/relationships/hyperlink" Target="https://onlinelibrary.wiley.com/page/journal/19395086/homepage/FundedAccess.html" TargetMode="External"/><Relationship Id="rId335" Type="http://schemas.openxmlformats.org/officeDocument/2006/relationships/hyperlink" Target="https://authorservices.wiley.com/author-resources/Journal-Authors/open-access/article-publication-charges.html" TargetMode="External"/><Relationship Id="rId542" Type="http://schemas.openxmlformats.org/officeDocument/2006/relationships/hyperlink" Target="https://onlinelibrary.wiley.com/page/journal/13652214/homepage/FundedAccess.html" TargetMode="External"/><Relationship Id="rId987" Type="http://schemas.openxmlformats.org/officeDocument/2006/relationships/hyperlink" Target="https://authorservices.wiley.com/author-resources/Journal-Authors/open-access/article-publication-charges.html" TargetMode="External"/><Relationship Id="rId1172" Type="http://schemas.openxmlformats.org/officeDocument/2006/relationships/hyperlink" Target="https://ietresearch.onlinelibrary.wiley.com/hub/journal/23986182/homepage/author-guidelines" TargetMode="External"/><Relationship Id="rId402" Type="http://schemas.openxmlformats.org/officeDocument/2006/relationships/hyperlink" Target="https://ietresearch.onlinelibrary.wiley.com/hub/journal/23977264/homepage/open-access" TargetMode="External"/><Relationship Id="rId847" Type="http://schemas.openxmlformats.org/officeDocument/2006/relationships/hyperlink" Target="https://onlinelibrary.wiley.com/page/journal/17549485/homepage/FundedAccess.html" TargetMode="External"/><Relationship Id="rId1032" Type="http://schemas.openxmlformats.org/officeDocument/2006/relationships/hyperlink" Target="https://authorservices.wiley.com/author-resources/Journal-Authors/open-access/article-publication-charges.html" TargetMode="External"/><Relationship Id="rId1477" Type="http://schemas.openxmlformats.org/officeDocument/2006/relationships/hyperlink" Target="https://onlinelibrary.wiley.com/page/journal/27702030/homepage/open-access" TargetMode="External"/><Relationship Id="rId1684" Type="http://schemas.openxmlformats.org/officeDocument/2006/relationships/hyperlink" Target="https://onlinelibrary.wiley.com/page/journal/28363973/homepage/author-guidelines" TargetMode="External"/><Relationship Id="rId1891" Type="http://schemas.openxmlformats.org/officeDocument/2006/relationships/hyperlink" Target="https://onlinelibrary.wiley.com/page/journal/20975430/homepage/open-access" TargetMode="External"/><Relationship Id="rId707" Type="http://schemas.openxmlformats.org/officeDocument/2006/relationships/hyperlink" Target="https://onlinelibrary.wiley.com/page/journal/19449720/homepage/FundedAccess.html" TargetMode="External"/><Relationship Id="rId914" Type="http://schemas.openxmlformats.org/officeDocument/2006/relationships/hyperlink" Target="https://onlinelibrary.wiley.com/page/journal/20500416/homepage/FundedAccess.html" TargetMode="External"/><Relationship Id="rId1337" Type="http://schemas.openxmlformats.org/officeDocument/2006/relationships/hyperlink" Target="https://authorservices.wiley.com/author-resources/Journal-Authors/open-access/hybrid-open-access.html" TargetMode="External"/><Relationship Id="rId1544" Type="http://schemas.openxmlformats.org/officeDocument/2006/relationships/hyperlink" Target="http://www.wileyauthors.com/datasharing" TargetMode="External"/><Relationship Id="rId1751" Type="http://schemas.openxmlformats.org/officeDocument/2006/relationships/hyperlink" Target="https://ietresearch.onlinelibrary.wiley.com/hub/journal/29960851/homepage/author-guidelines" TargetMode="External"/><Relationship Id="rId43" Type="http://schemas.openxmlformats.org/officeDocument/2006/relationships/hyperlink" Target="https://onlinelibrary.wiley.com/page/journal/1467629X/homepage/FundedAccess.html" TargetMode="External"/><Relationship Id="rId1404" Type="http://schemas.openxmlformats.org/officeDocument/2006/relationships/hyperlink" Target="https://journals.iucr.org/j/services/greenopenaccess.html" TargetMode="External"/><Relationship Id="rId1611" Type="http://schemas.openxmlformats.org/officeDocument/2006/relationships/hyperlink" Target="https://onlinelibrary.wiley.com/page/journal/28353153/homepage/open-access" TargetMode="External"/><Relationship Id="rId1849" Type="http://schemas.openxmlformats.org/officeDocument/2006/relationships/hyperlink" Target="https://authorservices.wiley.com/author-resources/Journal-Authors/open-access/onlineopen.html" TargetMode="External"/><Relationship Id="rId192" Type="http://schemas.openxmlformats.org/officeDocument/2006/relationships/hyperlink" Target="https://ietresearch.onlinelibrary.wiley.com/hub/journal/17518679/homepage/open-access" TargetMode="External"/><Relationship Id="rId1709" Type="http://schemas.openxmlformats.org/officeDocument/2006/relationships/hyperlink" Target="https://authorservices.wiley.com/author-resources/Journal-Authors/open-access/onlineopen.html" TargetMode="External"/><Relationship Id="rId1916" Type="http://schemas.openxmlformats.org/officeDocument/2006/relationships/hyperlink" Target="https://authorservices.wiley.com/author-resources/Journal-Authors/open-access/onlineopen.html" TargetMode="External"/><Relationship Id="rId497" Type="http://schemas.openxmlformats.org/officeDocument/2006/relationships/hyperlink" Target="https://onlinelibrary.wiley.com/page/journal/14765381/homepage/FundedAccess.html" TargetMode="External"/><Relationship Id="rId357" Type="http://schemas.openxmlformats.org/officeDocument/2006/relationships/hyperlink" Target="https://authorservices.wiley.com/author-resources/Journal-Authors/open-access/article-publication-charges.html" TargetMode="External"/><Relationship Id="rId1194" Type="http://schemas.openxmlformats.org/officeDocument/2006/relationships/hyperlink" Target="https://ietresearch.onlinelibrary.wiley.com/hub/journal/17518717/homepage/author-guidelines" TargetMode="External"/><Relationship Id="rId217" Type="http://schemas.openxmlformats.org/officeDocument/2006/relationships/hyperlink" Target="https://authorservices.wiley.com/author-resources/Journal-Authors/open-access/article-publication-charges.html" TargetMode="External"/><Relationship Id="rId564" Type="http://schemas.openxmlformats.org/officeDocument/2006/relationships/hyperlink" Target="https://onlinelibrary.wiley.com/page/journal/17555949/homepage/FundedAccess.html" TargetMode="External"/><Relationship Id="rId771" Type="http://schemas.openxmlformats.org/officeDocument/2006/relationships/hyperlink" Target="https://onlinelibrary.wiley.com/page/journal/15524981/homepage/FundedAccess.html" TargetMode="External"/><Relationship Id="rId869" Type="http://schemas.openxmlformats.org/officeDocument/2006/relationships/hyperlink" Target="https://onlinelibrary.wiley.com/page/journal/10991387/homepage/FundedAccess.html" TargetMode="External"/><Relationship Id="rId1499" Type="http://schemas.openxmlformats.org/officeDocument/2006/relationships/hyperlink" Target="https://authorservices.wiley.com/author-resources/Journal-Authors/licensing-open-access/open-access/preprints-policy.html" TargetMode="External"/><Relationship Id="rId424" Type="http://schemas.openxmlformats.org/officeDocument/2006/relationships/hyperlink" Target="https://onlinelibrary.wiley.com/page/journal/21928312/homepage/article_publication_charges" TargetMode="External"/><Relationship Id="rId631" Type="http://schemas.openxmlformats.org/officeDocument/2006/relationships/hyperlink" Target="https://onlinelibrary.wiley.com/page/journal/15408175/homepage/FundedAccess.html" TargetMode="External"/><Relationship Id="rId729" Type="http://schemas.openxmlformats.org/officeDocument/2006/relationships/hyperlink" Target="https://onlinelibrary.wiley.com/page/journal/17412358/homepage/FundedAccess.html" TargetMode="External"/><Relationship Id="rId1054" Type="http://schemas.openxmlformats.org/officeDocument/2006/relationships/hyperlink" Target="https://authorservices.wiley.com/author-resources/Journal-Authors/open-access/article-publication-charges.html" TargetMode="External"/><Relationship Id="rId1261" Type="http://schemas.openxmlformats.org/officeDocument/2006/relationships/hyperlink" Target="https://onlinelibrary.wiley.com/page/journal/20457022/homepage/article_publication_charges" TargetMode="External"/><Relationship Id="rId1359" Type="http://schemas.openxmlformats.org/officeDocument/2006/relationships/hyperlink" Target="https://authorservices.wiley.com/author-resources/Journal-Authors/open-access/index.html" TargetMode="External"/><Relationship Id="rId936" Type="http://schemas.openxmlformats.org/officeDocument/2006/relationships/hyperlink" Target="https://onlinelibrary.wiley.com/page/journal/20417373/homepage/FundedAccess.html" TargetMode="External"/><Relationship Id="rId1121" Type="http://schemas.openxmlformats.org/officeDocument/2006/relationships/hyperlink" Target="https://nph.onlinelibrary.wiley.com/journal/25722611" TargetMode="External"/><Relationship Id="rId1219" Type="http://schemas.openxmlformats.org/officeDocument/2006/relationships/hyperlink" Target="https://ietresearch.onlinelibrary.wiley.com/hub/journal/26328925/homepage/author-guidelines" TargetMode="External"/><Relationship Id="rId1566" Type="http://schemas.openxmlformats.org/officeDocument/2006/relationships/hyperlink" Target="https://www.agu.org/Publish-with-AGU/Publish/Author-Resources/Policies/Permission-policy" TargetMode="External"/><Relationship Id="rId1773" Type="http://schemas.openxmlformats.org/officeDocument/2006/relationships/hyperlink" Target="https://onlinelibrary.wiley.com/page/journal/ans/homepage/open-access" TargetMode="External"/><Relationship Id="rId65" Type="http://schemas.openxmlformats.org/officeDocument/2006/relationships/hyperlink" Target="https://alz-journals.onlinelibrary.wiley.com/hub/journal/23528737/homepage/author-guidelines" TargetMode="External"/><Relationship Id="rId1426" Type="http://schemas.openxmlformats.org/officeDocument/2006/relationships/hyperlink" Target="https://authorservices.wiley.com/author-resources/Journal-Authors/open-access/onlineopen.html" TargetMode="External"/><Relationship Id="rId1633" Type="http://schemas.openxmlformats.org/officeDocument/2006/relationships/hyperlink" Target="https://onlinelibrary.wiley.com/page/journal/28359402/homepage/open-access?_gl=1*1rorlmc*_gcl_aw*R0NMLjE3MjI0NDg5ODQuQ2p3S0NBandvSXFoQmhBR0Vpd0FyWFQ3SzFZYlIxVERScHZfNllOQUFubWdwLTBJWkVNTnFiNC1KZTdTdUdGbEcyd0NkY2l3cExxaFVCb0NWOVFRQXZEX0J3RQ..*_gcl_au*NjQ4MDkzNzI1LjE3MjIzNTYyNDMuOTc0ODUwNTc5LjE3Mjk2MzAxNDAuMTcyOTYzMDYxNA.." TargetMode="External"/><Relationship Id="rId1840" Type="http://schemas.openxmlformats.org/officeDocument/2006/relationships/hyperlink" Target="https://authorservices.wiley.com/author-resources/Journal-Authors/open-access/onlineopen.html" TargetMode="External"/><Relationship Id="rId1700" Type="http://schemas.openxmlformats.org/officeDocument/2006/relationships/hyperlink" Target="https://agupubs.onlinelibrary.wiley.com/hub/journal/29935210/open-access" TargetMode="External"/><Relationship Id="rId281" Type="http://schemas.openxmlformats.org/officeDocument/2006/relationships/hyperlink" Target="https://authorservices.wiley.com/author-resources/Journal-Authors/open-access/article-publication-charges.html" TargetMode="External"/><Relationship Id="rId141" Type="http://schemas.openxmlformats.org/officeDocument/2006/relationships/hyperlink" Target="https://acsess.onlinelibrary.wiley.com/hub/journal/14350661/openaccess" TargetMode="External"/><Relationship Id="rId379" Type="http://schemas.openxmlformats.org/officeDocument/2006/relationships/hyperlink" Target="https://acsess.onlinelibrary.wiley.com/hub/journal/24719625/openaccess" TargetMode="External"/><Relationship Id="rId586" Type="http://schemas.openxmlformats.org/officeDocument/2006/relationships/hyperlink" Target="https://onlinelibrary.wiley.com/page/journal/15566978/homepage/FundedAccess.html" TargetMode="External"/><Relationship Id="rId793" Type="http://schemas.openxmlformats.org/officeDocument/2006/relationships/hyperlink" Target="https://onlinelibrary.wiley.com/page/journal/13652729/homepage/FundedAccess.html" TargetMode="External"/><Relationship Id="rId7" Type="http://schemas.openxmlformats.org/officeDocument/2006/relationships/hyperlink" Target="https://cognitivesciencesociety.org/cognitive-science-journal/" TargetMode="External"/><Relationship Id="rId239" Type="http://schemas.openxmlformats.org/officeDocument/2006/relationships/hyperlink" Target="https://authorservices.wiley.com/author-resources/Journal-Authors/open-access/article-publication-charges.html" TargetMode="External"/><Relationship Id="rId446" Type="http://schemas.openxmlformats.org/officeDocument/2006/relationships/hyperlink" Target="https://authorservices.wiley.com/author-resources/Journal-Authors/licensing/self-archiving.html" TargetMode="External"/><Relationship Id="rId653" Type="http://schemas.openxmlformats.org/officeDocument/2006/relationships/hyperlink" Target="https://onlinelibrary.wiley.com/page/journal/17485967/homepage/FundedAccess.html" TargetMode="External"/><Relationship Id="rId1076" Type="http://schemas.openxmlformats.org/officeDocument/2006/relationships/hyperlink" Target="https://chemistry-europe.onlinelibrary.wiley.com/hub/journal/23656549/onlineopen" TargetMode="External"/><Relationship Id="rId1283" Type="http://schemas.openxmlformats.org/officeDocument/2006/relationships/hyperlink" Target="https://authorservices.wiley.com/author-resources/Journal-Authors/open-access/hybrid-open-access.html" TargetMode="External"/><Relationship Id="rId1490" Type="http://schemas.openxmlformats.org/officeDocument/2006/relationships/hyperlink" Target="https://authorservices.wiley.com/author-resources/Journal-Authors/open-access/onlineopen.html" TargetMode="External"/><Relationship Id="rId306" Type="http://schemas.openxmlformats.org/officeDocument/2006/relationships/hyperlink" Target="https://authorservices.wiley.com/author-resources/Journal-Authors/open-access/article-publication-charges.html" TargetMode="External"/><Relationship Id="rId860" Type="http://schemas.openxmlformats.org/officeDocument/2006/relationships/hyperlink" Target="https://onlinelibrary.wiley.com/page/journal/10974547/homepage/FundedAccess.html" TargetMode="External"/><Relationship Id="rId958" Type="http://schemas.openxmlformats.org/officeDocument/2006/relationships/hyperlink" Target="https://onlinelibrary.wiley.com/page/journal/13652915/homepage/FundedAccess.html" TargetMode="External"/><Relationship Id="rId1143" Type="http://schemas.openxmlformats.org/officeDocument/2006/relationships/hyperlink" Target="https://ietresearch.onlinelibrary.wiley.com/hub/journal/25168398/homepage/author-guidelines" TargetMode="External"/><Relationship Id="rId1588" Type="http://schemas.openxmlformats.org/officeDocument/2006/relationships/hyperlink" Target="http://www.wileyauthors.com/datasharing" TargetMode="External"/><Relationship Id="rId1795" Type="http://schemas.openxmlformats.org/officeDocument/2006/relationships/hyperlink" Target="https://ietresearch.onlinelibrary.wiley.com/page/journal/ietnbt/homepage/open-access" TargetMode="External"/><Relationship Id="rId87" Type="http://schemas.openxmlformats.org/officeDocument/2006/relationships/hyperlink" Target="https://authorservices.wiley.com/author-resources/Journal-Authors/open-access/article-publication-charges.html" TargetMode="External"/><Relationship Id="rId513" Type="http://schemas.openxmlformats.org/officeDocument/2006/relationships/hyperlink" Target="https://onlinelibrary.wiley.com/page/journal/17547121/homepage/FundedAccess.html" TargetMode="External"/><Relationship Id="rId720" Type="http://schemas.openxmlformats.org/officeDocument/2006/relationships/hyperlink" Target="https://onlinelibrary.wiley.com/page/journal/17455871/homepage/FundedAccess.html" TargetMode="External"/><Relationship Id="rId818" Type="http://schemas.openxmlformats.org/officeDocument/2006/relationships/hyperlink" Target="https://onlinelibrary.wiley.com/page/journal/17454530/homepage/FundedAccess.html" TargetMode="External"/><Relationship Id="rId1350" Type="http://schemas.openxmlformats.org/officeDocument/2006/relationships/hyperlink" Target="https://authorservices.wiley.com/author-resources/Journal-Authors/open-access/index.html" TargetMode="External"/><Relationship Id="rId1448" Type="http://schemas.openxmlformats.org/officeDocument/2006/relationships/hyperlink" Target="https://onlinelibrary.wiley.com/page/journal/27692795/homepage/author-guidelines" TargetMode="External"/><Relationship Id="rId1655" Type="http://schemas.openxmlformats.org/officeDocument/2006/relationships/hyperlink" Target="https://authorservices.wiley.com/author-resources/Journal-Authors/licensing/self-archiving.html" TargetMode="External"/><Relationship Id="rId1003" Type="http://schemas.openxmlformats.org/officeDocument/2006/relationships/hyperlink" Target="https://authorservices.wiley.com/author-resources/Journal-Authors/open-access/article-publication-charges.html" TargetMode="External"/><Relationship Id="rId1210" Type="http://schemas.openxmlformats.org/officeDocument/2006/relationships/hyperlink" Target="https://ietresearch.onlinelibrary.wiley.com/hub/journal/20474962/homepage/author-guidelines" TargetMode="External"/><Relationship Id="rId1308" Type="http://schemas.openxmlformats.org/officeDocument/2006/relationships/hyperlink" Target="https://authorservices.wiley.com/author-resources/Journal-Authors/open-access/hybrid-open-access.html" TargetMode="External"/><Relationship Id="rId1862" Type="http://schemas.openxmlformats.org/officeDocument/2006/relationships/hyperlink" Target="https://authorservices.wiley.com/author-resources/Journal-Authors/submission-peer-review/index.html" TargetMode="External"/><Relationship Id="rId1515" Type="http://schemas.openxmlformats.org/officeDocument/2006/relationships/hyperlink" Target="https://authorservices.wiley.com/author-resources/Journal-Authors/submission-peer-review/orcid.html" TargetMode="External"/><Relationship Id="rId1722" Type="http://schemas.openxmlformats.org/officeDocument/2006/relationships/hyperlink" Target="https://onlinelibrary.wiley.com/page/journal/29944155/homepage/author-guidelines" TargetMode="External"/><Relationship Id="rId14" Type="http://schemas.openxmlformats.org/officeDocument/2006/relationships/hyperlink" Target="https://authorservices.wiley.com/author-resources/Journal-Authors/licensing/self-archiving.html" TargetMode="External"/><Relationship Id="rId163" Type="http://schemas.openxmlformats.org/officeDocument/2006/relationships/hyperlink" Target="https://jlb.onlinelibrary.wiley.com/hub/journal/19383673/author-information" TargetMode="External"/><Relationship Id="rId370" Type="http://schemas.openxmlformats.org/officeDocument/2006/relationships/hyperlink" Target="https://onlinelibrary.wiley.com/page/journal/17481716/homepage/FundedAccess.html" TargetMode="External"/><Relationship Id="rId230" Type="http://schemas.openxmlformats.org/officeDocument/2006/relationships/hyperlink" Target="https://authorservices.wiley.com/author-resources/Journal-Authors/open-access/article-publication-charges.html" TargetMode="External"/><Relationship Id="rId468" Type="http://schemas.openxmlformats.org/officeDocument/2006/relationships/hyperlink" Target="https://onlinelibrary.wiley.com/page/journal/10990801/homepage/FundedAccess.html" TargetMode="External"/><Relationship Id="rId675" Type="http://schemas.openxmlformats.org/officeDocument/2006/relationships/hyperlink" Target="https://chemistry-europe.onlinelibrary.wiley.com/hub/journal/10990690/onlineopen" TargetMode="External"/><Relationship Id="rId882" Type="http://schemas.openxmlformats.org/officeDocument/2006/relationships/hyperlink" Target="https://onlinelibrary.wiley.com/page/journal/15405931/homepage/FundedAccess.html" TargetMode="External"/><Relationship Id="rId1098" Type="http://schemas.openxmlformats.org/officeDocument/2006/relationships/hyperlink" Target="https://onlinelibrary.wiley.com/page/journal/14682427/homepage/Contact.html" TargetMode="External"/><Relationship Id="rId328" Type="http://schemas.openxmlformats.org/officeDocument/2006/relationships/hyperlink" Target="https://authorservices.wiley.com/author-resources/Journal-Authors/open-access/article-publication-charges.html" TargetMode="External"/><Relationship Id="rId535" Type="http://schemas.openxmlformats.org/officeDocument/2006/relationships/hyperlink" Target="https://chemistry-europe.onlinelibrary.wiley.com/hub/journal/23670932/onlineopen" TargetMode="External"/><Relationship Id="rId742" Type="http://schemas.openxmlformats.org/officeDocument/2006/relationships/hyperlink" Target="https://onlinelibrary.wiley.com/page/journal/1552146X/homepage/FundedAccess.html" TargetMode="External"/><Relationship Id="rId1165" Type="http://schemas.openxmlformats.org/officeDocument/2006/relationships/hyperlink" Target="https://ietresearch.onlinelibrary.wiley.com/hub/journal/1350911x/homepage/author-guidelines" TargetMode="External"/><Relationship Id="rId1372" Type="http://schemas.openxmlformats.org/officeDocument/2006/relationships/hyperlink" Target="https://authorservices.wiley.com/author-resources/Journal-Authors/open-access/hybrid-open-access.html" TargetMode="External"/><Relationship Id="rId602" Type="http://schemas.openxmlformats.org/officeDocument/2006/relationships/hyperlink" Target="https://onlinelibrary.wiley.com/page/journal/15404609/homepage/FundedAccess.html" TargetMode="External"/><Relationship Id="rId1025" Type="http://schemas.openxmlformats.org/officeDocument/2006/relationships/hyperlink" Target="https://authorservices.wiley.com/author-resources/Journal-Authors/open-access/article-publication-charges.html" TargetMode="External"/><Relationship Id="rId1232" Type="http://schemas.openxmlformats.org/officeDocument/2006/relationships/hyperlink" Target="https://ietresearch.onlinelibrary.wiley.com/hub/journal/17518830/homepage/author-guidelines" TargetMode="External"/><Relationship Id="rId1677" Type="http://schemas.openxmlformats.org/officeDocument/2006/relationships/hyperlink" Target="https://onlinelibrary.wiley.com/page/journal/27695883/homepage/open-access" TargetMode="External"/><Relationship Id="rId1884" Type="http://schemas.openxmlformats.org/officeDocument/2006/relationships/hyperlink" Target="https://chemistry-europe.onlinelibrary.wiley.com/hub/journal/25109936/open-access" TargetMode="External"/><Relationship Id="rId907" Type="http://schemas.openxmlformats.org/officeDocument/2006/relationships/hyperlink" Target="https://onlinelibrary.wiley.com/page/journal/17596831/homepage/FundedAccess.html" TargetMode="External"/><Relationship Id="rId1537" Type="http://schemas.openxmlformats.org/officeDocument/2006/relationships/hyperlink" Target="https://onlinelibrary.wiley.com/page/journal/27511200/homepage/open-access" TargetMode="External"/><Relationship Id="rId1744" Type="http://schemas.openxmlformats.org/officeDocument/2006/relationships/hyperlink" Target="https://onlinelibrary.wiley.com/page/journal/26929430/homepage/open-access" TargetMode="External"/><Relationship Id="rId36" Type="http://schemas.openxmlformats.org/officeDocument/2006/relationships/hyperlink" Target="https://onlinelibrary.wiley.com/page/journal/18630669/homepage/FundedAccess.html" TargetMode="External"/><Relationship Id="rId1604" Type="http://schemas.openxmlformats.org/officeDocument/2006/relationships/hyperlink" Target="https://authorservices.wiley.com/author-resources/Journal-Authors/open-access/author-compliance-tool.html" TargetMode="External"/><Relationship Id="rId185" Type="http://schemas.openxmlformats.org/officeDocument/2006/relationships/hyperlink" Target="https://authorservices.wiley.com/author-resources/Journal-Authors/open-access/article-publication-charges.html" TargetMode="External"/><Relationship Id="rId1811" Type="http://schemas.openxmlformats.org/officeDocument/2006/relationships/hyperlink" Target="https://authorservices.wiley.com/author-resources/Journal-Authors/open-access/onlineopen.html" TargetMode="External"/><Relationship Id="rId1909" Type="http://schemas.openxmlformats.org/officeDocument/2006/relationships/hyperlink" Target="https://onlinelibrary.wiley.com/page/journal/15213773/homepage/preprints" TargetMode="External"/><Relationship Id="rId392" Type="http://schemas.openxmlformats.org/officeDocument/2006/relationships/hyperlink" Target="https://authorservices.wiley.com/author-resources/Journal-Authors/open-access/article-publication-charges.html" TargetMode="External"/><Relationship Id="rId697" Type="http://schemas.openxmlformats.org/officeDocument/2006/relationships/hyperlink" Target="https://onlinelibrary.wiley.com/page/journal/1755053X/homepage/FundedAccess.html" TargetMode="External"/><Relationship Id="rId252" Type="http://schemas.openxmlformats.org/officeDocument/2006/relationships/hyperlink" Target="https://authorservices.wiley.com/author-resources/Journal-Authors/open-access/article-publication-charges.html" TargetMode="External"/><Relationship Id="rId1187" Type="http://schemas.openxmlformats.org/officeDocument/2006/relationships/hyperlink" Target="https://ietresearch.onlinelibrary.wiley.com/hub/journal/20533713/homepage/author-guidelines" TargetMode="External"/><Relationship Id="rId112" Type="http://schemas.openxmlformats.org/officeDocument/2006/relationships/hyperlink" Target="https://onlinelibrary.wiley.com/page/journal/26422514/homepage/author-guidelines" TargetMode="External"/><Relationship Id="rId557" Type="http://schemas.openxmlformats.org/officeDocument/2006/relationships/hyperlink" Target="https://onlinelibrary.wiley.com/page/journal/17494486/homepage/FundedAccess.html" TargetMode="External"/><Relationship Id="rId764" Type="http://schemas.openxmlformats.org/officeDocument/2006/relationships/hyperlink" Target="https://onlinelibrary.wiley.com/page/journal/10970193/homepage/FundedAccess.html" TargetMode="External"/><Relationship Id="rId971" Type="http://schemas.openxmlformats.org/officeDocument/2006/relationships/hyperlink" Target="https://authorservices.wiley.com/author-resources/Journal-Authors/open-access/article-publication-charges.html" TargetMode="External"/><Relationship Id="rId1394" Type="http://schemas.openxmlformats.org/officeDocument/2006/relationships/hyperlink" Target="https://journals.iucr.org/b/services/datasharingpolicy.html" TargetMode="External"/><Relationship Id="rId1699" Type="http://schemas.openxmlformats.org/officeDocument/2006/relationships/hyperlink" Target="https://www.agu.org/publications/authors/open-access" TargetMode="External"/><Relationship Id="rId417" Type="http://schemas.openxmlformats.org/officeDocument/2006/relationships/hyperlink" Target="https://onlinelibrary.wiley.com/page/journal/26985977/homepage/article_publication_charges" TargetMode="External"/><Relationship Id="rId624" Type="http://schemas.openxmlformats.org/officeDocument/2006/relationships/hyperlink" Target="https://onlinelibrary.wiley.com/page/journal/10982299/homepage/FundedAccess.html" TargetMode="External"/><Relationship Id="rId831" Type="http://schemas.openxmlformats.org/officeDocument/2006/relationships/hyperlink" Target="https://onlinelibrary.wiley.com/page/journal/14676451/homepage/FundedAccess.html" TargetMode="External"/><Relationship Id="rId1047" Type="http://schemas.openxmlformats.org/officeDocument/2006/relationships/hyperlink" Target="https://authorservices.wiley.com/author-resources/Journal-Authors/open-access/article-publication-charges.html" TargetMode="External"/><Relationship Id="rId1254" Type="http://schemas.openxmlformats.org/officeDocument/2006/relationships/hyperlink" Target="https://onlinelibrary.wiley.com/page/journal/26903857/homepage/open-access" TargetMode="External"/><Relationship Id="rId1461" Type="http://schemas.openxmlformats.org/officeDocument/2006/relationships/hyperlink" Target="https://authorservices.wiley.com/author-resources/Journal-Authors/open-access/onlineopen.html" TargetMode="External"/><Relationship Id="rId929" Type="http://schemas.openxmlformats.org/officeDocument/2006/relationships/hyperlink" Target="https://onlinelibrary.wiley.com/page/journal/14679914/homepage/FundedAccess.html" TargetMode="External"/><Relationship Id="rId1114" Type="http://schemas.openxmlformats.org/officeDocument/2006/relationships/hyperlink" Target="https://onlinelibrary.wiley.com/page/journal/15405818/homepage/ForAuthors.html" TargetMode="External"/><Relationship Id="rId1321" Type="http://schemas.openxmlformats.org/officeDocument/2006/relationships/hyperlink" Target="https://authorservices.wiley.com/author-resources/Journal-Authors/open-access/hybrid-open-access.html" TargetMode="External"/><Relationship Id="rId1559" Type="http://schemas.openxmlformats.org/officeDocument/2006/relationships/hyperlink" Target="https://authorservices.wiley.com/author-resources/Journal-Authors/open-access/onlineopen.html)" TargetMode="External"/><Relationship Id="rId1766" Type="http://schemas.openxmlformats.org/officeDocument/2006/relationships/hyperlink" Target="https://authorservices.wiley.com/author-resources/Journal-Authors/licensing/self-archiving.html" TargetMode="External"/><Relationship Id="rId58" Type="http://schemas.openxmlformats.org/officeDocument/2006/relationships/hyperlink" Target="https://authorservices.wiley.com/author-resources/Journal-Authors/licensing-open-access/open-access/preprints-policy.html" TargetMode="External"/><Relationship Id="rId1419" Type="http://schemas.openxmlformats.org/officeDocument/2006/relationships/hyperlink" Target="https://journals.iucr.org/d/services/openaccess.html" TargetMode="External"/><Relationship Id="rId1626" Type="http://schemas.openxmlformats.org/officeDocument/2006/relationships/hyperlink" Target="https://onlinelibrary.wiley.com/page/journal/19506945/homepage/forauthors.html" TargetMode="External"/><Relationship Id="rId1833" Type="http://schemas.openxmlformats.org/officeDocument/2006/relationships/hyperlink" Target="https://authorservices.wiley.com/author-resources/Journal-Authors/open-access/onlineopen.html)" TargetMode="External"/><Relationship Id="rId1900" Type="http://schemas.openxmlformats.org/officeDocument/2006/relationships/hyperlink" Target="https://onlinelibrary.wiley.com/page/journal/30652731/homepage/open-access" TargetMode="External"/><Relationship Id="rId274" Type="http://schemas.openxmlformats.org/officeDocument/2006/relationships/hyperlink" Target="https://authorservices.wiley.com/author-resources/Journal-Authors/open-access/article-publication-charges.html" TargetMode="External"/><Relationship Id="rId481" Type="http://schemas.openxmlformats.org/officeDocument/2006/relationships/hyperlink" Target="https://onlinelibrary.wiley.com/page/journal/10958339/homepage/FundedAccess.html" TargetMode="External"/><Relationship Id="rId134" Type="http://schemas.openxmlformats.org/officeDocument/2006/relationships/hyperlink" Target="https://rmets.onlinelibrary.wiley.com/hub/journal/26924587/about/open-access-license-and-copyright" TargetMode="External"/><Relationship Id="rId579" Type="http://schemas.openxmlformats.org/officeDocument/2006/relationships/hyperlink" Target="https://onlinelibrary.wiley.com/page/journal/16000536/homepage/forauthors.html" TargetMode="External"/><Relationship Id="rId786" Type="http://schemas.openxmlformats.org/officeDocument/2006/relationships/hyperlink" Target="https://onlinelibrary.wiley.com/page/journal/10970096/homepage/FundedAccess.html" TargetMode="External"/><Relationship Id="rId993" Type="http://schemas.openxmlformats.org/officeDocument/2006/relationships/hyperlink" Target="https://authorservices.wiley.com/author-resources/Journal-Authors/open-access/article-publication-charges.html" TargetMode="External"/><Relationship Id="rId341" Type="http://schemas.openxmlformats.org/officeDocument/2006/relationships/hyperlink" Target="https://authorservices.wiley.com/author-resources/Journal-Authors/open-access/article-publication-charges.html" TargetMode="External"/><Relationship Id="rId439" Type="http://schemas.openxmlformats.org/officeDocument/2006/relationships/hyperlink" Target="https://ietresearch.onlinelibrary.wiley.com/hub/journal/20533713/homepage/open-access" TargetMode="External"/><Relationship Id="rId646" Type="http://schemas.openxmlformats.org/officeDocument/2006/relationships/hyperlink" Target="https://onlinelibrary.wiley.com/page/journal/19429541/homepage/FundedAccess.html" TargetMode="External"/><Relationship Id="rId1069" Type="http://schemas.openxmlformats.org/officeDocument/2006/relationships/hyperlink" Target="https://onlinelibrary.wiley.com/page/journal/17556724/homepage/FundedAccess.html" TargetMode="External"/><Relationship Id="rId1276" Type="http://schemas.openxmlformats.org/officeDocument/2006/relationships/hyperlink" Target="https://authorservices.wiley.com/author-resources/Journal-Authors/open-access/hybrid-open-access.html" TargetMode="External"/><Relationship Id="rId1483" Type="http://schemas.openxmlformats.org/officeDocument/2006/relationships/hyperlink" Target="https://onlinelibrary.wiley.com/page/journal/27711757/homepage/author-guidelines" TargetMode="External"/><Relationship Id="rId201" Type="http://schemas.openxmlformats.org/officeDocument/2006/relationships/hyperlink" Target="https://ietresearch.onlinelibrary.wiley.com/hub/journal/17518733/homepage/open-access" TargetMode="External"/><Relationship Id="rId506" Type="http://schemas.openxmlformats.org/officeDocument/2006/relationships/hyperlink" Target="https://onlinelibrary.wiley.com/page/journal/10990836/homepage/FundedAccess.html" TargetMode="External"/><Relationship Id="rId853" Type="http://schemas.openxmlformats.org/officeDocument/2006/relationships/hyperlink" Target="https://onlinelibrary.wiley.com/page/journal/15384616/homepage/FundedAccess.html" TargetMode="External"/><Relationship Id="rId1136" Type="http://schemas.openxmlformats.org/officeDocument/2006/relationships/hyperlink" Target="https://ietresearch.onlinelibrary.wiley.com/hub/journal/24054518/homepage/author-guidelines" TargetMode="External"/><Relationship Id="rId1690" Type="http://schemas.openxmlformats.org/officeDocument/2006/relationships/hyperlink" Target="https://onlinelibrary.wiley.com/page/journal/25729241/homepage/open-access" TargetMode="External"/><Relationship Id="rId1788" Type="http://schemas.openxmlformats.org/officeDocument/2006/relationships/hyperlink" Target="https://ietresearch.onlinelibrary.wiley.com/page/journal/ietest/homepage/open-access" TargetMode="External"/><Relationship Id="rId713" Type="http://schemas.openxmlformats.org/officeDocument/2006/relationships/hyperlink" Target="https://onlinelibrary.wiley.com/page/journal/13652443/homepage/FundedAccess.html" TargetMode="External"/><Relationship Id="rId920" Type="http://schemas.openxmlformats.org/officeDocument/2006/relationships/hyperlink" Target="https://onlinelibrary.wiley.com/page/journal/15736598/homepage/FundedAccess.html" TargetMode="External"/><Relationship Id="rId1343" Type="http://schemas.openxmlformats.org/officeDocument/2006/relationships/hyperlink" Target="https://authorservices.wiley.com/author-resources/Journal-Authors/open-access/index.html" TargetMode="External"/><Relationship Id="rId1550" Type="http://schemas.openxmlformats.org/officeDocument/2006/relationships/hyperlink" Target="https://chemistry-europe.onlinelibrary.wiley.com/hub/journal/21960216/notice-to-authors" TargetMode="External"/><Relationship Id="rId1648" Type="http://schemas.openxmlformats.org/officeDocument/2006/relationships/hyperlink" Target="https://authorservices.wiley.com/author-resources/Journal-Authors/open-access/article-publication-charges.html" TargetMode="External"/><Relationship Id="rId1203" Type="http://schemas.openxmlformats.org/officeDocument/2006/relationships/hyperlink" Target="https://ietresearch.onlinelibrary.wiley.com/hub/journal/17500443/homepage/open-access" TargetMode="External"/><Relationship Id="rId1410" Type="http://schemas.openxmlformats.org/officeDocument/2006/relationships/hyperlink" Target="https://journals.iucr.org/services/orcid.html" TargetMode="External"/><Relationship Id="rId1508" Type="http://schemas.openxmlformats.org/officeDocument/2006/relationships/hyperlink" Target="https://onlinelibrary.wiley.com/page/journal/27709329/homepage/open-access" TargetMode="External"/><Relationship Id="rId1855" Type="http://schemas.openxmlformats.org/officeDocument/2006/relationships/hyperlink" Target="https://onlinelibrary.wiley.com/page/journal/29979684/homepage/author-guidelines" TargetMode="External"/><Relationship Id="rId1715" Type="http://schemas.openxmlformats.org/officeDocument/2006/relationships/hyperlink" Target="https://onlinelibrary.wiley.com/page/journal/27711714/homepage/open-access" TargetMode="External"/><Relationship Id="rId1922" Type="http://schemas.openxmlformats.org/officeDocument/2006/relationships/hyperlink" Target="https://authorservices.wiley.com/author-resources/Journal-Authors/open-access/about-our-fully-gold-open-access-journals/index.html" TargetMode="External"/><Relationship Id="rId296" Type="http://schemas.openxmlformats.org/officeDocument/2006/relationships/hyperlink" Target="https://authorservices.wiley.com/author-resources/Journal-Authors/open-access/article-publication-charges.html" TargetMode="External"/><Relationship Id="rId156" Type="http://schemas.openxmlformats.org/officeDocument/2006/relationships/hyperlink" Target="https://authorservices.wiley.com/author-resources/Journal-Authors/licensing/self-archiving.html" TargetMode="External"/><Relationship Id="rId363" Type="http://schemas.openxmlformats.org/officeDocument/2006/relationships/hyperlink" Target="https://authorservices.wiley.com/author-resources/Journal-Authors/open-access/article-publication-charges.html" TargetMode="External"/><Relationship Id="rId570" Type="http://schemas.openxmlformats.org/officeDocument/2006/relationships/hyperlink" Target="https://onlinelibrary.wiley.com/page/journal/16000528/homepage/FundedAccess.html" TargetMode="External"/><Relationship Id="rId223" Type="http://schemas.openxmlformats.org/officeDocument/2006/relationships/hyperlink" Target="https://authorservices.wiley.com/author-resources/Journal-Authors/open-access/article-publication-charges.html" TargetMode="External"/><Relationship Id="rId430" Type="http://schemas.openxmlformats.org/officeDocument/2006/relationships/hyperlink" Target="https://publications.agu.org/open-access" TargetMode="External"/><Relationship Id="rId668" Type="http://schemas.openxmlformats.org/officeDocument/2006/relationships/hyperlink" Target="https://onlinelibrary.wiley.com/page/journal/16000579/homepage/FundedAccess.html" TargetMode="External"/><Relationship Id="rId875" Type="http://schemas.openxmlformats.org/officeDocument/2006/relationships/hyperlink" Target="https://onlinelibrary.wiley.com/page/journal/14679752/homepage/FundedAccess.html" TargetMode="External"/><Relationship Id="rId1060" Type="http://schemas.openxmlformats.org/officeDocument/2006/relationships/hyperlink" Target="https://authorservices.wiley.com/author-resources/Journal-Authors/open-access/article-publication-charges.html" TargetMode="External"/><Relationship Id="rId1298" Type="http://schemas.openxmlformats.org/officeDocument/2006/relationships/hyperlink" Target="https://authorservices.wiley.com/author-resources/Journal-Authors/open-access/hybrid-open-access.html" TargetMode="External"/><Relationship Id="rId528" Type="http://schemas.openxmlformats.org/officeDocument/2006/relationships/hyperlink" Target="https://chemistry-europe.onlinelibrary.wiley.com/hub/journal/15213765/onlineopen" TargetMode="External"/><Relationship Id="rId735" Type="http://schemas.openxmlformats.org/officeDocument/2006/relationships/hyperlink" Target="https://onlinelibrary.wiley.com/page/journal/20425805/homepage/FundedAccess.html" TargetMode="External"/><Relationship Id="rId942" Type="http://schemas.openxmlformats.org/officeDocument/2006/relationships/hyperlink" Target="https://onlinelibrary.wiley.com/page/journal/1472765X/homepage/FundedAccess.html" TargetMode="External"/><Relationship Id="rId1158" Type="http://schemas.openxmlformats.org/officeDocument/2006/relationships/hyperlink" Target="https://ietresearch.onlinelibrary.wiley.com/hub/journal/17518652/homepage/author-guidelines" TargetMode="External"/><Relationship Id="rId1365" Type="http://schemas.openxmlformats.org/officeDocument/2006/relationships/hyperlink" Target="https://authorservices.wiley.com/author-resources/Journal-Authors/open-access/index.html" TargetMode="External"/><Relationship Id="rId1572" Type="http://schemas.openxmlformats.org/officeDocument/2006/relationships/hyperlink" Target="https://onlinelibrary.wiley.com/page/journal/2473974x/homepage/author-guidelines" TargetMode="External"/><Relationship Id="rId1018" Type="http://schemas.openxmlformats.org/officeDocument/2006/relationships/hyperlink" Target="https://authorservices.wiley.com/author-resources/Journal-Authors/open-access/article-publication-charges.html" TargetMode="External"/><Relationship Id="rId1225" Type="http://schemas.openxmlformats.org/officeDocument/2006/relationships/hyperlink" Target="https://ietresearch.onlinelibrary.wiley.com/hub/journal/17518792/homepage/author-guidelines" TargetMode="External"/><Relationship Id="rId1432" Type="http://schemas.openxmlformats.org/officeDocument/2006/relationships/hyperlink" Target="https://authorservices.wiley.com/author-resources/Journal-Authors/licensing/self-archiving.html" TargetMode="External"/><Relationship Id="rId1877" Type="http://schemas.openxmlformats.org/officeDocument/2006/relationships/hyperlink" Target="https://scijournals.onlinelibrary.wiley.com/hub/journal/29976286/homepage/open-access" TargetMode="External"/><Relationship Id="rId71" Type="http://schemas.openxmlformats.org/officeDocument/2006/relationships/hyperlink" Target="https://authorservices.wiley.com/author-resources/Journal-Authors/licensing/self-archiving.html" TargetMode="External"/><Relationship Id="rId802" Type="http://schemas.openxmlformats.org/officeDocument/2006/relationships/hyperlink" Target="https://onlinelibrary.wiley.com/page/journal/17530407/homepage/fundedaccess.html" TargetMode="External"/><Relationship Id="rId1737" Type="http://schemas.openxmlformats.org/officeDocument/2006/relationships/hyperlink" Target="https://onlinelibrary.wiley.com/page/journal/28323556/homepage/author-guidelines" TargetMode="External"/><Relationship Id="rId29" Type="http://schemas.openxmlformats.org/officeDocument/2006/relationships/hyperlink" Target="https://authorservices.wiley.com/author-resources/Journal-Authors/licensing/self-archiving.html" TargetMode="External"/><Relationship Id="rId178" Type="http://schemas.openxmlformats.org/officeDocument/2006/relationships/hyperlink" Target="https://onlinelibrary.wiley.com/page/journal/14610248/homepage/FundedAccess.html" TargetMode="External"/><Relationship Id="rId1804" Type="http://schemas.openxmlformats.org/officeDocument/2006/relationships/hyperlink" Target="https://ietresearch.onlinelibrary.wiley.com/page/journal/ietsfw/homepage/open-access" TargetMode="External"/><Relationship Id="rId385" Type="http://schemas.openxmlformats.org/officeDocument/2006/relationships/hyperlink" Target="https://ietresearch.onlinelibrary.wiley.com/hub/journal/17519578/homepage/open-access" TargetMode="External"/><Relationship Id="rId592" Type="http://schemas.openxmlformats.org/officeDocument/2006/relationships/hyperlink" Target="https://onlinelibrary.wiley.com/page/journal/14678705/homepage/FundedAccess.html" TargetMode="External"/><Relationship Id="rId245" Type="http://schemas.openxmlformats.org/officeDocument/2006/relationships/hyperlink" Target="https://authorservices.wiley.com/author-resources/Journal-Authors/open-access/article-publication-charges.html" TargetMode="External"/><Relationship Id="rId452" Type="http://schemas.openxmlformats.org/officeDocument/2006/relationships/hyperlink" Target="https://onlinelibrary.wiley.com/page/journal/14682303/homepage/forauthors.html" TargetMode="External"/><Relationship Id="rId897" Type="http://schemas.openxmlformats.org/officeDocument/2006/relationships/hyperlink" Target="https://onlinelibrary.wiley.com/page/journal/17480361/homepage/FundedAccess.html" TargetMode="External"/><Relationship Id="rId1082" Type="http://schemas.openxmlformats.org/officeDocument/2006/relationships/hyperlink" Target="https://chemistry-europe.onlinelibrary.wiley.com/hub/journal/1864564X/onlineopen" TargetMode="External"/><Relationship Id="rId105" Type="http://schemas.openxmlformats.org/officeDocument/2006/relationships/hyperlink" Target="https://besjournals.onlinelibrary.wiley.com/hub/journal/26888319/about/article-processing-charges" TargetMode="External"/><Relationship Id="rId312" Type="http://schemas.openxmlformats.org/officeDocument/2006/relationships/hyperlink" Target="https://authorservices.wiley.com/author-resources/Journal-Authors/open-access/article-publication-charges.html" TargetMode="External"/><Relationship Id="rId757" Type="http://schemas.openxmlformats.org/officeDocument/2006/relationships/hyperlink" Target="https://onlinelibrary.wiley.com/page/journal/13652559/homepage/FundedAccess.html" TargetMode="External"/><Relationship Id="rId964" Type="http://schemas.openxmlformats.org/officeDocument/2006/relationships/hyperlink" Target="https://onlinelibrary.wiley.com/page/journal/1467999X/homepage/FundedAccess.html" TargetMode="External"/><Relationship Id="rId1387" Type="http://schemas.openxmlformats.org/officeDocument/2006/relationships/hyperlink" Target="https://authorservices.wiley.com/author-resources/Journal-Authors/open-access/onlineopen.html" TargetMode="External"/><Relationship Id="rId1594" Type="http://schemas.openxmlformats.org/officeDocument/2006/relationships/hyperlink" Target="https://authorservices.wiley.com/author-resources/Journal-Authors/licensing-open-access/open-access/preprints-policy.html" TargetMode="External"/><Relationship Id="rId93" Type="http://schemas.openxmlformats.org/officeDocument/2006/relationships/hyperlink" Target="https://acsess.onlinelibrary.wiley.com/hub/journal/15372537/openaccess" TargetMode="External"/><Relationship Id="rId617" Type="http://schemas.openxmlformats.org/officeDocument/2006/relationships/hyperlink" Target="https://onlinelibrary.wiley.com/page/journal/15406385/homepage/FundedAccess.html" TargetMode="External"/><Relationship Id="rId824" Type="http://schemas.openxmlformats.org/officeDocument/2006/relationships/hyperlink" Target="https://onlinelibrary.wiley.com/page/journal/14401746/homepage/FundedAccess.html" TargetMode="External"/><Relationship Id="rId1247" Type="http://schemas.openxmlformats.org/officeDocument/2006/relationships/hyperlink" Target="https://onlinelibrary.wiley.com/page/journal/26903857/homepage/open-access" TargetMode="External"/><Relationship Id="rId1454" Type="http://schemas.openxmlformats.org/officeDocument/2006/relationships/hyperlink" Target="https://authorservices.wiley.com/open-research/open-access/index.html" TargetMode="External"/><Relationship Id="rId1661" Type="http://schemas.openxmlformats.org/officeDocument/2006/relationships/hyperlink" Target="https://onlinelibrary.wiley.com/page/journal/15367290/homepage/author-guidelines" TargetMode="External"/><Relationship Id="rId1899" Type="http://schemas.openxmlformats.org/officeDocument/2006/relationships/hyperlink" Target="https://onlinelibrary.wiley.com/page/journal/28369106/homepage/open-access" TargetMode="External"/><Relationship Id="rId1107" Type="http://schemas.openxmlformats.org/officeDocument/2006/relationships/hyperlink" Target="https://onlinelibrary.wiley.com/page/journal/17441722/homepage/Contact.html" TargetMode="External"/><Relationship Id="rId1314" Type="http://schemas.openxmlformats.org/officeDocument/2006/relationships/hyperlink" Target="https://authorservices.wiley.com/author-resources/Journal-Authors/open-access/hybrid-open-access.html" TargetMode="External"/><Relationship Id="rId1521" Type="http://schemas.openxmlformats.org/officeDocument/2006/relationships/hyperlink" Target="https://authorservices.wiley.com/author-resources/Journal-Authors/submission-peer-review/orcid.html" TargetMode="External"/><Relationship Id="rId1759" Type="http://schemas.openxmlformats.org/officeDocument/2006/relationships/hyperlink" Target="https://onlinelibrary.wiley.com/page/journal/30062691/homepage/open-access" TargetMode="External"/><Relationship Id="rId1619" Type="http://schemas.openxmlformats.org/officeDocument/2006/relationships/hyperlink" Target="https://aocs.onlinelibrary.wiley.com/hub/journal/27719693/fundedaccess.html" TargetMode="External"/><Relationship Id="rId1826" Type="http://schemas.openxmlformats.org/officeDocument/2006/relationships/hyperlink" Target="https://onlinelibrary.wiley.com/page/journal/2691171x/homepage/author-guidelines" TargetMode="External"/><Relationship Id="rId20" Type="http://schemas.openxmlformats.org/officeDocument/2006/relationships/hyperlink" Target="https://anthrosource.onlinelibrary.wiley.com/hub/author-rights-and-sharing" TargetMode="External"/><Relationship Id="rId267" Type="http://schemas.openxmlformats.org/officeDocument/2006/relationships/hyperlink" Target="https://authorservices.wiley.com/author-resources/Journal-Authors/open-access/article-publication-charges.html" TargetMode="External"/><Relationship Id="rId474" Type="http://schemas.openxmlformats.org/officeDocument/2006/relationships/hyperlink" Target="https://onlinelibrary.wiley.com/page/journal/17447429/homepage/FundedAccess.html" TargetMode="External"/><Relationship Id="rId127" Type="http://schemas.openxmlformats.org/officeDocument/2006/relationships/hyperlink" Target="https://onlinelibrary.wiley.com/page/journal/26438429/homepage/author-guidelines" TargetMode="External"/><Relationship Id="rId681" Type="http://schemas.openxmlformats.org/officeDocument/2006/relationships/hyperlink" Target="https://onlinelibrary.wiley.com/page/journal/17404762/homepage/FundedAccess.html" TargetMode="External"/><Relationship Id="rId779" Type="http://schemas.openxmlformats.org/officeDocument/2006/relationships/hyperlink" Target="https://onlinelibrary.wiley.com/page/journal/14697610/homepage/FundedAccess.html" TargetMode="External"/><Relationship Id="rId986" Type="http://schemas.openxmlformats.org/officeDocument/2006/relationships/hyperlink" Target="https://authorservices.wiley.com/author-resources/Journal-Authors/open-access/article-publication-charges.html" TargetMode="External"/><Relationship Id="rId334" Type="http://schemas.openxmlformats.org/officeDocument/2006/relationships/hyperlink" Target="https://onlinelibrary.wiley.com/page/journal/2199160x/homepage/2707_onlineopen.html" TargetMode="External"/><Relationship Id="rId541" Type="http://schemas.openxmlformats.org/officeDocument/2006/relationships/hyperlink" Target="https://onlinelibrary.wiley.com/page/journal/14753588/homepage/FundedAccess.html" TargetMode="External"/><Relationship Id="rId639" Type="http://schemas.openxmlformats.org/officeDocument/2006/relationships/hyperlink" Target="https://onlinelibrary.wiley.com/page/journal/14680289/homepage/FundedAccess.html" TargetMode="External"/><Relationship Id="rId1171" Type="http://schemas.openxmlformats.org/officeDocument/2006/relationships/hyperlink" Target="https://ietresearch.onlinelibrary.wiley.com/hub/journal/23986182/homepage/author-guidelines" TargetMode="External"/><Relationship Id="rId1269" Type="http://schemas.openxmlformats.org/officeDocument/2006/relationships/hyperlink" Target="https://authorservices.wiley.com/author-resources/Journal-Authors/open-access/hybrid-open-access.html" TargetMode="External"/><Relationship Id="rId1476" Type="http://schemas.openxmlformats.org/officeDocument/2006/relationships/hyperlink" Target="https://authorservices.wiley.com/author-resources/Journal-Authors/open-access/onlineopen.html" TargetMode="External"/><Relationship Id="rId401" Type="http://schemas.openxmlformats.org/officeDocument/2006/relationships/hyperlink" Target="https://ietresearch.onlinelibrary.wiley.com/hub/journal/23986182/homepage/open-access" TargetMode="External"/><Relationship Id="rId846" Type="http://schemas.openxmlformats.org/officeDocument/2006/relationships/hyperlink" Target="https://onlinelibrary.wiley.com/page/journal/10969888c/homepage/FundedAccess.html" TargetMode="External"/><Relationship Id="rId1031" Type="http://schemas.openxmlformats.org/officeDocument/2006/relationships/hyperlink" Target="https://authorservices.wiley.com/author-resources/Journal-Authors/open-access/article-publication-charges.html" TargetMode="External"/><Relationship Id="rId1129" Type="http://schemas.openxmlformats.org/officeDocument/2006/relationships/hyperlink" Target="https://onlinelibrary.wiley.com/journal/15213749" TargetMode="External"/><Relationship Id="rId1683" Type="http://schemas.openxmlformats.org/officeDocument/2006/relationships/hyperlink" Target="https://onlinelibrary.wiley.com/page/journal/28363973/homepage/open-access" TargetMode="External"/><Relationship Id="rId1890" Type="http://schemas.openxmlformats.org/officeDocument/2006/relationships/hyperlink" Target="https://authorservices.wiley.com/author-resources/Journal-Authors/open-access/index.html" TargetMode="External"/><Relationship Id="rId706" Type="http://schemas.openxmlformats.org/officeDocument/2006/relationships/hyperlink" Target="https://onlinelibrary.wiley.com/page/journal/10991026/homepage/FundedAccess.html" TargetMode="External"/><Relationship Id="rId913" Type="http://schemas.openxmlformats.org/officeDocument/2006/relationships/hyperlink" Target="https://onlinelibrary.wiley.com/page/journal/15206696/homepage/FundedAccess.html" TargetMode="External"/><Relationship Id="rId1336" Type="http://schemas.openxmlformats.org/officeDocument/2006/relationships/hyperlink" Target="https://authorservices.wiley.com/author-resources/Journal-Authors/open-access/hybrid-open-access.html" TargetMode="External"/><Relationship Id="rId1543" Type="http://schemas.openxmlformats.org/officeDocument/2006/relationships/hyperlink" Target="https://authorservices.wiley.com/author-resources/Journal-Authors/licensing/self-archiving.html" TargetMode="External"/><Relationship Id="rId1750" Type="http://schemas.openxmlformats.org/officeDocument/2006/relationships/hyperlink" Target="https://ietresearch.onlinelibrary.wiley.com/hub/journal/29960851/homepage/author-guidelines" TargetMode="External"/><Relationship Id="rId42" Type="http://schemas.openxmlformats.org/officeDocument/2006/relationships/hyperlink" Target="https://onlinelibrary.wiley.com/page/journal/15532712/homepage/FundedAccess.html" TargetMode="External"/><Relationship Id="rId1403" Type="http://schemas.openxmlformats.org/officeDocument/2006/relationships/hyperlink" Target="https://journals.iucr.org/j/services/openaccess.html" TargetMode="External"/><Relationship Id="rId1610" Type="http://schemas.openxmlformats.org/officeDocument/2006/relationships/hyperlink" Target="https://onlinelibrary.wiley.com/page/journal/28353153/homepage/open-access" TargetMode="External"/><Relationship Id="rId1848" Type="http://schemas.openxmlformats.org/officeDocument/2006/relationships/hyperlink" Target="https://advanced.onlinelibrary.wiley.com/hub/journal/29439981/open-access" TargetMode="External"/><Relationship Id="rId191" Type="http://schemas.openxmlformats.org/officeDocument/2006/relationships/hyperlink" Target="https://ietresearch.onlinelibrary.wiley.com/hub/journal/17519640/homepage/open-access" TargetMode="External"/><Relationship Id="rId1708" Type="http://schemas.openxmlformats.org/officeDocument/2006/relationships/hyperlink" Target="https://authorservices.wiley.com/author-resources/Journal-Authors/licensing/self-archiving.html" TargetMode="External"/><Relationship Id="rId1915" Type="http://schemas.openxmlformats.org/officeDocument/2006/relationships/hyperlink" Target="https://onlinelibrary.wiley.com/page/journal/3066988x/homepage/author-guidelines" TargetMode="External"/><Relationship Id="rId289" Type="http://schemas.openxmlformats.org/officeDocument/2006/relationships/hyperlink" Target="https://authorservices.wiley.com/author-resources/Journal-Authors/open-access/article-publication-charges.html" TargetMode="External"/><Relationship Id="rId496" Type="http://schemas.openxmlformats.org/officeDocument/2006/relationships/hyperlink" Target="https://onlinelibrary.wiley.com/page/journal/20448317/homepage/FundedAccess.html" TargetMode="External"/><Relationship Id="rId149" Type="http://schemas.openxmlformats.org/officeDocument/2006/relationships/hyperlink" Target="https://www.soils.org/publications/journals/author-resources/vzj-instructions" TargetMode="External"/><Relationship Id="rId356" Type="http://schemas.openxmlformats.org/officeDocument/2006/relationships/hyperlink" Target="https://authorservices.wiley.com/author-resources/Journal-Authors/open-access/article-publication-charges.html" TargetMode="External"/><Relationship Id="rId563" Type="http://schemas.openxmlformats.org/officeDocument/2006/relationships/hyperlink" Target="https://onlinelibrary.wiley.com/page/journal/13990012/homepage/FundedAccess.html" TargetMode="External"/><Relationship Id="rId770" Type="http://schemas.openxmlformats.org/officeDocument/2006/relationships/hyperlink" Target="https://onlinelibrary.wiley.com/page/journal/15524981/homepage/FundedAccess.html" TargetMode="External"/><Relationship Id="rId1193" Type="http://schemas.openxmlformats.org/officeDocument/2006/relationships/hyperlink" Target="https://ietresearch.onlinelibrary.wiley.com/hub/journal/17519667/homepage/author-guidelines" TargetMode="External"/><Relationship Id="rId216" Type="http://schemas.openxmlformats.org/officeDocument/2006/relationships/hyperlink" Target="https://authorservices.wiley.com/author-resources/Journal-Authors/open-access/article-publication-charges.html" TargetMode="External"/><Relationship Id="rId423" Type="http://schemas.openxmlformats.org/officeDocument/2006/relationships/hyperlink" Target="https://onlinelibrary.wiley.com/page/journal/21928312/homepage/article_publication_charges" TargetMode="External"/><Relationship Id="rId868" Type="http://schemas.openxmlformats.org/officeDocument/2006/relationships/hyperlink" Target="https://onlinelibrary.wiley.com/page/journal/10969896/homepage/FundedAccess.html" TargetMode="External"/><Relationship Id="rId1053" Type="http://schemas.openxmlformats.org/officeDocument/2006/relationships/hyperlink" Target="https://authorservices.wiley.com/author-resources/Journal-Authors/open-access/article-publication-charges.html" TargetMode="External"/><Relationship Id="rId1260" Type="http://schemas.openxmlformats.org/officeDocument/2006/relationships/hyperlink" Target="https://onlinelibrary.wiley.com/page/journal/15424863/homepage/FundedAccess.html" TargetMode="External"/><Relationship Id="rId1498" Type="http://schemas.openxmlformats.org/officeDocument/2006/relationships/hyperlink" Target="http://www.wileyauthors.com/datasharing" TargetMode="External"/><Relationship Id="rId630" Type="http://schemas.openxmlformats.org/officeDocument/2006/relationships/hyperlink" Target="https://onlinelibrary.wiley.com/page/journal/10969845/homepage/forauthors.html" TargetMode="External"/><Relationship Id="rId728" Type="http://schemas.openxmlformats.org/officeDocument/2006/relationships/hyperlink" Target="https://onlinelibrary.wiley.com/page/journal/17561183/homepage/FundedAccess.html" TargetMode="External"/><Relationship Id="rId935" Type="http://schemas.openxmlformats.org/officeDocument/2006/relationships/hyperlink" Target="https://onlinelibrary.wiley.com/page/journal/10969101/homepage/FundedAccess.html" TargetMode="External"/><Relationship Id="rId1358" Type="http://schemas.openxmlformats.org/officeDocument/2006/relationships/hyperlink" Target="https://authorservices.wiley.com/author-resources/Journal-Authors/open-access/index.html" TargetMode="External"/><Relationship Id="rId1565" Type="http://schemas.openxmlformats.org/officeDocument/2006/relationships/hyperlink" Target="https://agupubs.onlinelibrary.wiley.com/hub/journal/19448007/about/open-access" TargetMode="External"/><Relationship Id="rId1772" Type="http://schemas.openxmlformats.org/officeDocument/2006/relationships/hyperlink" Target="https://onlinelibrary.wiley.com/page/journal/4058/homepage/author-guidelines" TargetMode="External"/><Relationship Id="rId64" Type="http://schemas.openxmlformats.org/officeDocument/2006/relationships/hyperlink" Target="https://authorservices.wiley.com/author-resources/Journal-Authors/licensing/self-archiving.html" TargetMode="External"/><Relationship Id="rId1120" Type="http://schemas.openxmlformats.org/officeDocument/2006/relationships/hyperlink" Target="http://www.ahajournals.org/content/open-access-info" TargetMode="External"/><Relationship Id="rId1218" Type="http://schemas.openxmlformats.org/officeDocument/2006/relationships/hyperlink" Target="https://ietresearch.onlinelibrary.wiley.com/hub/journal/17554543/homepage/author-guidelines" TargetMode="External"/><Relationship Id="rId1425" Type="http://schemas.openxmlformats.org/officeDocument/2006/relationships/hyperlink" Target="https://onlinelibrary.wiley.com/page/journal/15384632/homepage/FundedAccess.html" TargetMode="External"/><Relationship Id="rId1632" Type="http://schemas.openxmlformats.org/officeDocument/2006/relationships/hyperlink" Target="https://onlinelibrary.wiley.com/page/journal/28359402/homepage/open-access?_gl=1*1rorlmc*_gcl_aw*R0NMLjE3MjI0NDg5ODQuQ2p3S0NBandvSXFoQmhBR0Vpd0FyWFQ3SzFZYlIxVERScHZfNllOQUFubWdwLTBJWkVNTnFiNC1KZTdTdUdGbEcyd0NkY2l3cExxaFVCb0NWOVFRQXZEX0J3RQ..*_gcl_au*NjQ4MDkzNzI1LjE3MjIzNTYyNDMuOTc0ODUwNTc5LjE3Mjk2MzAxNDAuMTcyOTYzMDYxNA.." TargetMode="External"/><Relationship Id="rId280" Type="http://schemas.openxmlformats.org/officeDocument/2006/relationships/hyperlink" Target="https://authorservices.wiley.com/author-resources/Journal-Authors/open-access/article-publication-charges.html" TargetMode="External"/><Relationship Id="rId140" Type="http://schemas.openxmlformats.org/officeDocument/2006/relationships/hyperlink" Target="https://authorservices.wiley.com/author-resources/Journal-Authors/licensing/self-archiving.html" TargetMode="External"/><Relationship Id="rId378" Type="http://schemas.openxmlformats.org/officeDocument/2006/relationships/hyperlink" Target="https://onlinelibrary.wiley.com/page/journal/26438909/homepage/permission" TargetMode="External"/><Relationship Id="rId585" Type="http://schemas.openxmlformats.org/officeDocument/2006/relationships/hyperlink" Target="https://onlinelibrary.wiley.com/page/journal/17461405/homepage/FundedAccess.html" TargetMode="External"/><Relationship Id="rId792" Type="http://schemas.openxmlformats.org/officeDocument/2006/relationships/hyperlink" Target="https://onlinelibrary.wiley.com/page/journal/1096987X/homepage/FundedAccess.html" TargetMode="External"/><Relationship Id="rId6" Type="http://schemas.openxmlformats.org/officeDocument/2006/relationships/hyperlink" Target="https://authorservices.wiley.com/author-resources/Journal-Authors/licensing/self-archiving.html" TargetMode="External"/><Relationship Id="rId238" Type="http://schemas.openxmlformats.org/officeDocument/2006/relationships/hyperlink" Target="https://authorservices.wiley.com/author-resources/Journal-Authors/open-access/article-publication-charges.html" TargetMode="External"/><Relationship Id="rId445" Type="http://schemas.openxmlformats.org/officeDocument/2006/relationships/hyperlink" Target="https://ietresearch.onlinelibrary.wiley.com/hub/journal/17500443/homepage/open-access" TargetMode="External"/><Relationship Id="rId652" Type="http://schemas.openxmlformats.org/officeDocument/2006/relationships/hyperlink" Target="https://onlinelibrary.wiley.com/page/journal/15707458/homepage/FundedAccess.html" TargetMode="External"/><Relationship Id="rId1075" Type="http://schemas.openxmlformats.org/officeDocument/2006/relationships/hyperlink" Target="https://onlinelibrary.wiley.com/page/journal/21911363/homepage/2011_charges.html" TargetMode="External"/><Relationship Id="rId1282" Type="http://schemas.openxmlformats.org/officeDocument/2006/relationships/hyperlink" Target="https://authorservices.wiley.com/author-resources/Journal-Authors/open-access/hybrid-open-access.html" TargetMode="External"/><Relationship Id="rId305" Type="http://schemas.openxmlformats.org/officeDocument/2006/relationships/hyperlink" Target="https://authorservices.wiley.com/author-resources/Journal-Authors/open-access/article-publication-charges.html" TargetMode="External"/><Relationship Id="rId512" Type="http://schemas.openxmlformats.org/officeDocument/2006/relationships/hyperlink" Target="https://onlinelibrary.wiley.com/page/journal/1708945X/homepage/FundedAccess.html" TargetMode="External"/><Relationship Id="rId957" Type="http://schemas.openxmlformats.org/officeDocument/2006/relationships/hyperlink" Target="https://onlinelibrary.wiley.com/page/journal/14679965/homepage/FundedAccess.html" TargetMode="External"/><Relationship Id="rId1142" Type="http://schemas.openxmlformats.org/officeDocument/2006/relationships/hyperlink" Target="https://ietresearch.onlinelibrary.wiley.com/hub/journal/25177567/homepage/author-guidelines" TargetMode="External"/><Relationship Id="rId1587" Type="http://schemas.openxmlformats.org/officeDocument/2006/relationships/hyperlink" Target="https://authorservices.wiley.com/author-resources/Journal-Authors/licensing/self-archiving.html" TargetMode="External"/><Relationship Id="rId1794" Type="http://schemas.openxmlformats.org/officeDocument/2006/relationships/hyperlink" Target="https://ietresearch.onlinelibrary.wiley.com/page/journal/ietis/homepage/author-guidelines" TargetMode="External"/><Relationship Id="rId86" Type="http://schemas.openxmlformats.org/officeDocument/2006/relationships/hyperlink" Target="https://authorservices.wiley.com/author-resources/Journal-Authors/licensing-open-access/open-access/preprints-policy.html" TargetMode="External"/><Relationship Id="rId817" Type="http://schemas.openxmlformats.org/officeDocument/2006/relationships/hyperlink" Target="https://onlinelibrary.wiley.com/page/journal/1753318X/homepage/FundedAccess.html" TargetMode="External"/><Relationship Id="rId1002" Type="http://schemas.openxmlformats.org/officeDocument/2006/relationships/hyperlink" Target="https://authorservices.wiley.com/author-resources/Journal-Authors/open-access/article-publication-charges.html" TargetMode="External"/><Relationship Id="rId1447" Type="http://schemas.openxmlformats.org/officeDocument/2006/relationships/hyperlink" Target="https://onlinelibrary.wiley.com/page/journal/27692795/homepage/author-guidelines" TargetMode="External"/><Relationship Id="rId1654" Type="http://schemas.openxmlformats.org/officeDocument/2006/relationships/hyperlink" Target="https://authorservices.wiley.com/author-resources/Journal-Authors/open-access/article-publication-charges.html" TargetMode="External"/><Relationship Id="rId1861" Type="http://schemas.openxmlformats.org/officeDocument/2006/relationships/hyperlink" Target="https://authorservices.wiley.com/author-resources/Journal-Authors/open-access/data-sharing-citation/index.html" TargetMode="External"/><Relationship Id="rId1307" Type="http://schemas.openxmlformats.org/officeDocument/2006/relationships/hyperlink" Target="https://authorservices.wiley.com/author-resources/Journal-Authors/open-access/hybrid-open-access.html" TargetMode="External"/><Relationship Id="rId1514" Type="http://schemas.openxmlformats.org/officeDocument/2006/relationships/hyperlink" Target="https://authorservices.wiley.com/author-resources/Journal-Authors/licensing-open-access/open-access/preprints-policy.html" TargetMode="External"/><Relationship Id="rId1721" Type="http://schemas.openxmlformats.org/officeDocument/2006/relationships/hyperlink" Target="https://onlinelibrary.wiley.com/page/journal/29944155/homepage/open-access-2" TargetMode="External"/><Relationship Id="rId13" Type="http://schemas.openxmlformats.org/officeDocument/2006/relationships/hyperlink" Target="https://onlinelibrary.wiley.com/page/journal/21969744/homepage/onlineopen" TargetMode="External"/><Relationship Id="rId1819" Type="http://schemas.openxmlformats.org/officeDocument/2006/relationships/hyperlink" Target="https://esajournals.onlinelibrary.wiley.com/hub/journal/28353617/open-access" TargetMode="External"/><Relationship Id="rId162" Type="http://schemas.openxmlformats.org/officeDocument/2006/relationships/hyperlink" Target="https://jlb.onlinelibrary.wiley.com/hub/journal/19383673/author-information" TargetMode="External"/><Relationship Id="rId467" Type="http://schemas.openxmlformats.org/officeDocument/2006/relationships/hyperlink" Target="https://onlinelibrary.wiley.com/page/journal/1469185X/homepage/FundedAccess.html" TargetMode="External"/><Relationship Id="rId1097" Type="http://schemas.openxmlformats.org/officeDocument/2006/relationships/hyperlink" Target="https://onlinelibrary.wiley.com/page/journal/17427363/homepage/Contact.html" TargetMode="External"/><Relationship Id="rId674" Type="http://schemas.openxmlformats.org/officeDocument/2006/relationships/hyperlink" Target="https://onlinelibrary.wiley.com/page/journal/16000722/homepage/FundedAccess.html" TargetMode="External"/><Relationship Id="rId881" Type="http://schemas.openxmlformats.org/officeDocument/2006/relationships/hyperlink" Target="https://onlinelibrary.wiley.com/page/journal/10990518/homepage/FundedAccess.html" TargetMode="External"/><Relationship Id="rId979" Type="http://schemas.openxmlformats.org/officeDocument/2006/relationships/hyperlink" Target="https://authorservices.wiley.com/author-resources/Journal-Authors/open-access/article-publication-charges.html" TargetMode="External"/><Relationship Id="rId327" Type="http://schemas.openxmlformats.org/officeDocument/2006/relationships/hyperlink" Target="https://authorservices.wiley.com/author-resources/Journal-Authors/open-access/article-publication-charges.html" TargetMode="External"/><Relationship Id="rId534" Type="http://schemas.openxmlformats.org/officeDocument/2006/relationships/hyperlink" Target="https://onlinelibrary.wiley.com/page/journal/2199692X/homepage/onlineopen" TargetMode="External"/><Relationship Id="rId741" Type="http://schemas.openxmlformats.org/officeDocument/2006/relationships/hyperlink" Target="https://onlinelibrary.wiley.com/page/journal/13652516/homepage/FundedAccess.html" TargetMode="External"/><Relationship Id="rId839" Type="http://schemas.openxmlformats.org/officeDocument/2006/relationships/hyperlink" Target="https://onlinelibrary.wiley.com/page/journal/24714607/homepage/FundedAccess.html" TargetMode="External"/><Relationship Id="rId1164" Type="http://schemas.openxmlformats.org/officeDocument/2006/relationships/hyperlink" Target="https://ietresearch.onlinelibrary.wiley.com/hub/journal/1350911x/homepage/author-guidelines" TargetMode="External"/><Relationship Id="rId1371" Type="http://schemas.openxmlformats.org/officeDocument/2006/relationships/hyperlink" Target="https://authorservices.wiley.com/author-resources/Journal-Authors/open-access/hybrid-open-access.html" TargetMode="External"/><Relationship Id="rId1469" Type="http://schemas.openxmlformats.org/officeDocument/2006/relationships/hyperlink" Target="https://authorservices.wiley.com/author-resources/Journal-Authors/open-access/data-sharing-citation/data-sharing-policy.html" TargetMode="External"/><Relationship Id="rId601" Type="http://schemas.openxmlformats.org/officeDocument/2006/relationships/hyperlink" Target="https://onlinelibrary.wiley.com/page/journal/15405915/homepage/FundedAccess.html" TargetMode="External"/><Relationship Id="rId1024" Type="http://schemas.openxmlformats.org/officeDocument/2006/relationships/hyperlink" Target="https://authorservices.wiley.com/author-resources/Journal-Authors/open-access/article-publication-charges.html" TargetMode="External"/><Relationship Id="rId1231" Type="http://schemas.openxmlformats.org/officeDocument/2006/relationships/hyperlink" Target="https://ietresearch.onlinelibrary.wiley.com/hub/journal/17518830/homepage/author-guidelines" TargetMode="External"/><Relationship Id="rId1676" Type="http://schemas.openxmlformats.org/officeDocument/2006/relationships/hyperlink" Target="https://authorservices.wiley.com/author-resources/Journal-Authors/submission-peer-review/orcid.html" TargetMode="External"/><Relationship Id="rId1883" Type="http://schemas.openxmlformats.org/officeDocument/2006/relationships/hyperlink" Target="https://chemistry-europe.onlinelibrary.wiley.com/hub/journal/25109936/open-acces" TargetMode="External"/><Relationship Id="rId906" Type="http://schemas.openxmlformats.org/officeDocument/2006/relationships/hyperlink" Target="https://onlinelibrary.wiley.com/page/journal/10969098/homepage/FundedAccess.html" TargetMode="External"/><Relationship Id="rId1329" Type="http://schemas.openxmlformats.org/officeDocument/2006/relationships/hyperlink" Target="https://authorservices.wiley.com/author-resources/Journal-Authors/open-access/hybrid-open-access.html" TargetMode="External"/><Relationship Id="rId1536" Type="http://schemas.openxmlformats.org/officeDocument/2006/relationships/hyperlink" Target="https://authorservices.wiley.com/author-resources/Journal-Authors/open-access/onlineopen.html" TargetMode="External"/><Relationship Id="rId1743" Type="http://schemas.openxmlformats.org/officeDocument/2006/relationships/hyperlink" Target="https://www.agu.org/publish-with-agu/publish/author-resources/new-manuscript-checklist" TargetMode="External"/><Relationship Id="rId35" Type="http://schemas.openxmlformats.org/officeDocument/2006/relationships/hyperlink" Target="https://onlinelibrary.wiley.com/page/journal/13653024/homepage/FundedAccess.html" TargetMode="External"/><Relationship Id="rId1603" Type="http://schemas.openxmlformats.org/officeDocument/2006/relationships/hyperlink" Target="https://authorservices.wiley.com/author-resources/Journal-Authors/submission-peer-review/orcid.html" TargetMode="External"/><Relationship Id="rId1810" Type="http://schemas.openxmlformats.org/officeDocument/2006/relationships/hyperlink" Target="https://onlinelibrary.wiley.com/page/journal/mij/homepage/author-guidelines" TargetMode="External"/><Relationship Id="rId184" Type="http://schemas.openxmlformats.org/officeDocument/2006/relationships/hyperlink" Target="https://authorservices.wiley.com/author-resources/Journal-Authors/open-access/article-publication-charges.html" TargetMode="External"/><Relationship Id="rId391" Type="http://schemas.openxmlformats.org/officeDocument/2006/relationships/hyperlink" Target="https://ietresearch.onlinelibrary.wiley.com/hub/journal/26341581/homepage/open-access" TargetMode="External"/><Relationship Id="rId1908" Type="http://schemas.openxmlformats.org/officeDocument/2006/relationships/hyperlink" Target="https://onlinelibrary.wiley.com/page/journal/25109537/homepage/open-access" TargetMode="External"/><Relationship Id="rId251" Type="http://schemas.openxmlformats.org/officeDocument/2006/relationships/hyperlink" Target="https://authorservices.wiley.com/author-resources/Journal-Authors/open-access/article-publication-charges.html" TargetMode="External"/><Relationship Id="rId489" Type="http://schemas.openxmlformats.org/officeDocument/2006/relationships/hyperlink" Target="https://onlinelibrary.wiley.com/page/journal/2044835X/homepage/FundedAccess.html" TargetMode="External"/><Relationship Id="rId696" Type="http://schemas.openxmlformats.org/officeDocument/2006/relationships/hyperlink" Target="https://onlinelibrary.wiley.com/page/journal/14680408/homepage/FundedAccess.html" TargetMode="External"/><Relationship Id="rId349" Type="http://schemas.openxmlformats.org/officeDocument/2006/relationships/hyperlink" Target="https://authorservices.wiley.com/author-resources/Journal-Authors/open-access/article-publication-charges.html" TargetMode="External"/><Relationship Id="rId556" Type="http://schemas.openxmlformats.org/officeDocument/2006/relationships/hyperlink" Target="https://onlinelibrary.wiley.com/page/journal/16000501/homepage/FundedAccess.html" TargetMode="External"/><Relationship Id="rId763" Type="http://schemas.openxmlformats.org/officeDocument/2006/relationships/hyperlink" Target="https://onlinelibrary.wiley.com/page/journal/14682311/homepage/FundedAccess.html" TargetMode="External"/><Relationship Id="rId1186" Type="http://schemas.openxmlformats.org/officeDocument/2006/relationships/hyperlink" Target="https://ietresearch.onlinelibrary.wiley.com/hub/journal/20533713/homepage/author-guidelines" TargetMode="External"/><Relationship Id="rId1393" Type="http://schemas.openxmlformats.org/officeDocument/2006/relationships/hyperlink" Target="https://journals.iucr.org/b/services/greenopenaccess.html" TargetMode="External"/><Relationship Id="rId111" Type="http://schemas.openxmlformats.org/officeDocument/2006/relationships/hyperlink" Target="http://www.wileyauthors.com/datasharing" TargetMode="External"/><Relationship Id="rId209" Type="http://schemas.openxmlformats.org/officeDocument/2006/relationships/hyperlink" Target="https://ietresearch.onlinelibrary.wiley.com/hub/journal/17518830/homepage/open-access" TargetMode="External"/><Relationship Id="rId416" Type="http://schemas.openxmlformats.org/officeDocument/2006/relationships/hyperlink" Target="https://authorservices.wiley.com/author-resources/Journal-Authors/licensing/self-archiving.html" TargetMode="External"/><Relationship Id="rId970" Type="http://schemas.openxmlformats.org/officeDocument/2006/relationships/hyperlink" Target="https://authorservices.wiley.com/author-resources/Journal-Authors/open-access/article-publication-charges.html" TargetMode="External"/><Relationship Id="rId1046" Type="http://schemas.openxmlformats.org/officeDocument/2006/relationships/hyperlink" Target="https://authorservices.wiley.com/author-resources/Journal-Authors/open-access/article-publication-charges.html" TargetMode="External"/><Relationship Id="rId1253" Type="http://schemas.openxmlformats.org/officeDocument/2006/relationships/hyperlink" Target="https://authorservices.wiley.com/author-resources/Journal-Authors/open-access/article-publication-charges.html" TargetMode="External"/><Relationship Id="rId1698" Type="http://schemas.openxmlformats.org/officeDocument/2006/relationships/hyperlink" Target="https://onlinelibrary.wiley.com/page/journal/23095407/homepage/open-access" TargetMode="External"/><Relationship Id="rId623" Type="http://schemas.openxmlformats.org/officeDocument/2006/relationships/hyperlink" Target="https://onlinelibrary.wiley.com/page/journal/14653362/homepage/FundedAccess.html" TargetMode="External"/><Relationship Id="rId830" Type="http://schemas.openxmlformats.org/officeDocument/2006/relationships/hyperlink" Target="https://onlinelibrary.wiley.com/page/journal/21611939/homepage/FundedAccess.html" TargetMode="External"/><Relationship Id="rId928" Type="http://schemas.openxmlformats.org/officeDocument/2006/relationships/hyperlink" Target="https://onlinelibrary.wiley.com/page/journal/14676435/homepage/FundedAccess.html" TargetMode="External"/><Relationship Id="rId1460" Type="http://schemas.openxmlformats.org/officeDocument/2006/relationships/hyperlink" Target="https://authorservices.wiley.com/author-resources/Journal-Authors/licensing/self-archiving.html" TargetMode="External"/><Relationship Id="rId1558" Type="http://schemas.openxmlformats.org/officeDocument/2006/relationships/hyperlink" Target="https://authorservices.wiley.com/author-resources/Journal-Authors/licensing-open-access/open-access/preprints-policy.html" TargetMode="External"/><Relationship Id="rId1765" Type="http://schemas.openxmlformats.org/officeDocument/2006/relationships/hyperlink" Target="https://onlinelibrary.wiley.com/page/journal/26423588/homepage/open-access" TargetMode="External"/><Relationship Id="rId57" Type="http://schemas.openxmlformats.org/officeDocument/2006/relationships/hyperlink" Target="https://onlinelibrary.wiley.com/page/journal/20483694/homepage/forauthors.html" TargetMode="External"/><Relationship Id="rId1113" Type="http://schemas.openxmlformats.org/officeDocument/2006/relationships/hyperlink" Target="https://onlinelibrary.wiley.com/page/journal/1745493X/homepage/ForAuthors.html" TargetMode="External"/><Relationship Id="rId1320" Type="http://schemas.openxmlformats.org/officeDocument/2006/relationships/hyperlink" Target="https://authorservices.wiley.com/author-resources/Journal-Authors/open-access/hybrid-open-access.html" TargetMode="External"/><Relationship Id="rId1418" Type="http://schemas.openxmlformats.org/officeDocument/2006/relationships/hyperlink" Target="https://journals.iucr.org/c/services/openaccess.html" TargetMode="External"/><Relationship Id="rId1625" Type="http://schemas.openxmlformats.org/officeDocument/2006/relationships/hyperlink" Target="https://onlinelibrary.wiley.com/page/journal/19506945/homepage/forauthors.html" TargetMode="External"/><Relationship Id="rId1832" Type="http://schemas.openxmlformats.org/officeDocument/2006/relationships/hyperlink" Target="https://ietresearch.onlinelibrary.wiley.com/hub/journal/29952166/homepage/author-guidelines" TargetMode="External"/><Relationship Id="rId273" Type="http://schemas.openxmlformats.org/officeDocument/2006/relationships/hyperlink" Target="https://authorservices.wiley.com/author-resources/Journal-Authors/open-access/article-publication-charges.html" TargetMode="External"/><Relationship Id="rId480" Type="http://schemas.openxmlformats.org/officeDocument/2006/relationships/hyperlink" Target="https://onlinelibrary.wiley.com/page/journal/15023885/homepage/forauthors.html" TargetMode="External"/><Relationship Id="rId133" Type="http://schemas.openxmlformats.org/officeDocument/2006/relationships/hyperlink" Target="https://onlinelibrary.wiley.com/page/journal/19968175/homepage/author-guidelines" TargetMode="External"/><Relationship Id="rId340" Type="http://schemas.openxmlformats.org/officeDocument/2006/relationships/hyperlink" Target="https://onlinelibrary.wiley.com/page/journal/21967350/homepage/2706_onlineopen.html" TargetMode="External"/><Relationship Id="rId578" Type="http://schemas.openxmlformats.org/officeDocument/2006/relationships/hyperlink" Target="https://onlinelibrary.wiley.com/page/journal/24761281/homepage/FundedAccess.html" TargetMode="External"/><Relationship Id="rId785" Type="http://schemas.openxmlformats.org/officeDocument/2006/relationships/hyperlink" Target="https://onlinelibrary.wiley.com/page/journal/10974679/homepage/FundedAccess.html" TargetMode="External"/><Relationship Id="rId992" Type="http://schemas.openxmlformats.org/officeDocument/2006/relationships/hyperlink" Target="https://authorservices.wiley.com/author-resources/Journal-Authors/open-access/article-publication-charges.html" TargetMode="External"/><Relationship Id="rId200" Type="http://schemas.openxmlformats.org/officeDocument/2006/relationships/hyperlink" Target="https://ietresearch.onlinelibrary.wiley.com/hub/journal/17518733/homepage/open-access" TargetMode="External"/><Relationship Id="rId438" Type="http://schemas.openxmlformats.org/officeDocument/2006/relationships/hyperlink" Target="https://ietresearch.onlinelibrary.wiley.com/hub/journal/25168401/homepage/open-access" TargetMode="External"/><Relationship Id="rId645" Type="http://schemas.openxmlformats.org/officeDocument/2006/relationships/hyperlink" Target="https://onlinelibrary.wiley.com/page/journal/17586623/homepage/FundedAccess.html" TargetMode="External"/><Relationship Id="rId852" Type="http://schemas.openxmlformats.org/officeDocument/2006/relationships/hyperlink" Target="https://onlinelibrary.wiley.com/page/journal/10991352/homepage/FundedAccess.html" TargetMode="External"/><Relationship Id="rId1068" Type="http://schemas.openxmlformats.org/officeDocument/2006/relationships/hyperlink" Target="https://onlinelibrary.wiley.com/page/journal/13996576/homepage/FundedAccess.html" TargetMode="External"/><Relationship Id="rId1275" Type="http://schemas.openxmlformats.org/officeDocument/2006/relationships/hyperlink" Target="https://authorservices.wiley.com/author-resources/Journal-Authors/open-access/hybrid-open-access.html" TargetMode="External"/><Relationship Id="rId1482" Type="http://schemas.openxmlformats.org/officeDocument/2006/relationships/hyperlink" Target="https://onlinelibrary.wiley.com/page/journal/27711757/homepage/open-access" TargetMode="External"/><Relationship Id="rId505" Type="http://schemas.openxmlformats.org/officeDocument/2006/relationships/hyperlink" Target="https://onlinelibrary.wiley.com/page/journal/14678608/homepage/FundedAccess.html" TargetMode="External"/><Relationship Id="rId712" Type="http://schemas.openxmlformats.org/officeDocument/2006/relationships/hyperlink" Target="https://onlinelibrary.wiley.com/page/journal/14680432/homepage/FundedAccess.html" TargetMode="External"/><Relationship Id="rId1135" Type="http://schemas.openxmlformats.org/officeDocument/2006/relationships/hyperlink" Target="https://ietresearch.onlinelibrary.wiley.com/hub/journal/24054518/homepage/open-access" TargetMode="External"/><Relationship Id="rId1342" Type="http://schemas.openxmlformats.org/officeDocument/2006/relationships/hyperlink" Target="https://authorservices.wiley.com/author-resources/Journal-Authors/open-access/index.html" TargetMode="External"/><Relationship Id="rId1787" Type="http://schemas.openxmlformats.org/officeDocument/2006/relationships/hyperlink" Target="https://ietresearch.onlinelibrary.wiley.com/page/journal/ietest/homepage/open-access" TargetMode="External"/><Relationship Id="rId79" Type="http://schemas.openxmlformats.org/officeDocument/2006/relationships/hyperlink" Target="http://www.wileyauthors.com/datasharing" TargetMode="External"/><Relationship Id="rId1202" Type="http://schemas.openxmlformats.org/officeDocument/2006/relationships/hyperlink" Target="https://ietresearch.onlinelibrary.wiley.com/hub/journal/17518733/homepage/author-guidelines" TargetMode="External"/><Relationship Id="rId1647" Type="http://schemas.openxmlformats.org/officeDocument/2006/relationships/hyperlink" Target="https://authorservices.wiley.com/author-resources/Journal-Authors/open-access/article-publication-charges.html" TargetMode="External"/><Relationship Id="rId1854" Type="http://schemas.openxmlformats.org/officeDocument/2006/relationships/hyperlink" Target="https://onlinelibrary.wiley.com/page/journal/29979684/homepage/author-guidelines" TargetMode="External"/><Relationship Id="rId1507" Type="http://schemas.openxmlformats.org/officeDocument/2006/relationships/hyperlink" Target="https://authorservices.wiley.com/author-resources/Journal-Authors/open-access/onlineopen.html" TargetMode="External"/><Relationship Id="rId1714" Type="http://schemas.openxmlformats.org/officeDocument/2006/relationships/hyperlink" Target="https://onlinelibrary.wiley.com/page/journal/29933439/homepage/open-access" TargetMode="External"/><Relationship Id="rId295" Type="http://schemas.openxmlformats.org/officeDocument/2006/relationships/hyperlink" Target="https://authorservices.wiley.com/author-resources/Journal-Authors/open-access/article-publication-charges.html" TargetMode="External"/><Relationship Id="rId1921" Type="http://schemas.openxmlformats.org/officeDocument/2006/relationships/hyperlink" Target="https://authorservices.wiley.com/author-resources/Journal-Authors/submission-peer-review/orcid.html" TargetMode="External"/><Relationship Id="rId155" Type="http://schemas.openxmlformats.org/officeDocument/2006/relationships/hyperlink" Target="https://authorservices.wiley.com/author-resources/Journal-Authors/licensing/self-archiving.html" TargetMode="External"/><Relationship Id="rId362" Type="http://schemas.openxmlformats.org/officeDocument/2006/relationships/hyperlink" Target="https://authorservices.wiley.com/author-resources/Journal-Authors/open-access/article-publication-charges.html" TargetMode="External"/><Relationship Id="rId1297" Type="http://schemas.openxmlformats.org/officeDocument/2006/relationships/hyperlink" Target="https://authorservices.wiley.com/author-resources/Journal-Authors/open-access/hybrid-open-access.html" TargetMode="External"/><Relationship Id="rId222" Type="http://schemas.openxmlformats.org/officeDocument/2006/relationships/hyperlink" Target="https://authorservices.wiley.com/author-resources/Journal-Authors/open-access/article-publication-charges.html" TargetMode="External"/><Relationship Id="rId667" Type="http://schemas.openxmlformats.org/officeDocument/2006/relationships/hyperlink" Target="https://onlinelibrary.wiley.com/page/journal/1468036X/homepage/FundedAccess.html" TargetMode="External"/><Relationship Id="rId874" Type="http://schemas.openxmlformats.org/officeDocument/2006/relationships/hyperlink" Target="https://onlinelibrary.wiley.com/page/journal/20552335/homepage/FundedAccess.html" TargetMode="External"/><Relationship Id="rId527" Type="http://schemas.openxmlformats.org/officeDocument/2006/relationships/hyperlink" Target="https://onlinelibrary.wiley.com/page/journal/19391676/homepage/article_publication_charges.htm" TargetMode="External"/><Relationship Id="rId734" Type="http://schemas.openxmlformats.org/officeDocument/2006/relationships/hyperlink" Target="https://onlinelibrary.wiley.com/page/journal/17585899/homepage/FundedAccess.html" TargetMode="External"/><Relationship Id="rId941" Type="http://schemas.openxmlformats.org/officeDocument/2006/relationships/hyperlink" Target="https://onlinelibrary.wiley.com/page/journal/15023931/homepage/FundedAccess.html" TargetMode="External"/><Relationship Id="rId1157" Type="http://schemas.openxmlformats.org/officeDocument/2006/relationships/hyperlink" Target="https://ietresearch.onlinelibrary.wiley.com/hub/journal/26316315/homepage/author-guidelines" TargetMode="External"/><Relationship Id="rId1364" Type="http://schemas.openxmlformats.org/officeDocument/2006/relationships/hyperlink" Target="https://authorservices.wiley.com/author-resources/Journal-Authors/open-access/index.html" TargetMode="External"/><Relationship Id="rId1571" Type="http://schemas.openxmlformats.org/officeDocument/2006/relationships/hyperlink" Target="https://onlinelibrary.wiley.com/page/journal/2473974x/homepage/open-access" TargetMode="External"/><Relationship Id="rId70" Type="http://schemas.openxmlformats.org/officeDocument/2006/relationships/hyperlink" Target="https://authorservices.wiley.com/author-resources/Journal-Authors/licensing-open-access/open-access/preprints-policy.html" TargetMode="External"/><Relationship Id="rId801" Type="http://schemas.openxmlformats.org/officeDocument/2006/relationships/hyperlink" Target="https://onlinelibrary.wiley.com/page/journal/13468138/homepage/FundedAccess.html" TargetMode="External"/><Relationship Id="rId1017" Type="http://schemas.openxmlformats.org/officeDocument/2006/relationships/hyperlink" Target="https://authorservices.wiley.com/author-resources/Journal-Authors/open-access/article-publication-charges.html" TargetMode="External"/><Relationship Id="rId1224" Type="http://schemas.openxmlformats.org/officeDocument/2006/relationships/hyperlink" Target="https://ietresearch.onlinelibrary.wiley.com/hub/journal/17521424/homepage/author-guidelines" TargetMode="External"/><Relationship Id="rId1431" Type="http://schemas.openxmlformats.org/officeDocument/2006/relationships/hyperlink" Target="https://staging.onlinelibrary.wiley.com/page/journal/27686566/homepage/open-access" TargetMode="External"/><Relationship Id="rId1669" Type="http://schemas.openxmlformats.org/officeDocument/2006/relationships/hyperlink" Target="https://authorservices.wiley.com/author-resources/Journal-Authors/open-access/onlineopen.html)" TargetMode="External"/><Relationship Id="rId1876" Type="http://schemas.openxmlformats.org/officeDocument/2006/relationships/hyperlink" Target="https://authorservices.wiley.com/author-resources/Journal-Authors/open-access/onlineopen.html" TargetMode="External"/><Relationship Id="rId1529" Type="http://schemas.openxmlformats.org/officeDocument/2006/relationships/hyperlink" Target="https://authorservices.wiley.com/author-resources/Journal-Authors/licensing/self-archiving.html" TargetMode="External"/><Relationship Id="rId1736" Type="http://schemas.openxmlformats.org/officeDocument/2006/relationships/hyperlink" Target="https://onlinelibrary.wiley.com/page/journal/28323556/homepage/author-guidelines" TargetMode="External"/><Relationship Id="rId28" Type="http://schemas.openxmlformats.org/officeDocument/2006/relationships/hyperlink" Target="https://authorservices.wiley.com/author-resources/Journal-Authors/licensing/self-archiving.html" TargetMode="External"/><Relationship Id="rId1803" Type="http://schemas.openxmlformats.org/officeDocument/2006/relationships/hyperlink" Target="https://ietresearch.onlinelibrary.wiley.com/page/journal/ietsfw/homepage/open-access" TargetMode="External"/><Relationship Id="rId177" Type="http://schemas.openxmlformats.org/officeDocument/2006/relationships/hyperlink" Target="https://onlinelibrary.wiley.com/journal/19395582/homepage/FundedAccess.html" TargetMode="External"/><Relationship Id="rId384" Type="http://schemas.openxmlformats.org/officeDocument/2006/relationships/hyperlink" Target="https://ietresearch.onlinelibrary.wiley.com/hub/journal/17519578/homepage/open-access" TargetMode="External"/><Relationship Id="rId591" Type="http://schemas.openxmlformats.org/officeDocument/2006/relationships/hyperlink" Target="https://onlinelibrary.wiley.com/page/journal/17459133/homepage/FundedAccess.html" TargetMode="External"/><Relationship Id="rId244" Type="http://schemas.openxmlformats.org/officeDocument/2006/relationships/hyperlink" Target="https://authorservices.wiley.com/author-resources/Journal-Authors/open-access/article-publication-charges.html" TargetMode="External"/><Relationship Id="rId689" Type="http://schemas.openxmlformats.org/officeDocument/2006/relationships/hyperlink" Target="https://onlinelibrary.wiley.com/page/journal/15455300/homepage/FundedAccess.html" TargetMode="External"/><Relationship Id="rId896" Type="http://schemas.openxmlformats.org/officeDocument/2006/relationships/hyperlink" Target="https://onlinelibrary.wiley.com/page/journal/15327795/homepage/FundedAccess.html" TargetMode="External"/><Relationship Id="rId1081" Type="http://schemas.openxmlformats.org/officeDocument/2006/relationships/hyperlink" Target="https://chemistry-europe.onlinelibrary.wiley.com/hub/journal/21926506/onlineopen" TargetMode="External"/><Relationship Id="rId451" Type="http://schemas.openxmlformats.org/officeDocument/2006/relationships/hyperlink" Target="https://onlinelibrary.wiley.com/page/journal/15321096/homepage/forauthors.html" TargetMode="External"/><Relationship Id="rId549" Type="http://schemas.openxmlformats.org/officeDocument/2006/relationships/hyperlink" Target="https://onlinelibrary.wiley.com/page/journal/13652222/homepage/FundedAccess.html" TargetMode="External"/><Relationship Id="rId756" Type="http://schemas.openxmlformats.org/officeDocument/2006/relationships/hyperlink" Target="https://onlinelibrary.wiley.com/page/journal/10981063/homepage/FundedAccess.html" TargetMode="External"/><Relationship Id="rId1179" Type="http://schemas.openxmlformats.org/officeDocument/2006/relationships/hyperlink" Target="https://ietresearch.onlinelibrary.wiley.com/hub/journal/25168401/homepage/author-guidelines" TargetMode="External"/><Relationship Id="rId1386" Type="http://schemas.openxmlformats.org/officeDocument/2006/relationships/hyperlink" Target="https://onlinelibrary.wiley.com/journal/20502680" TargetMode="External"/><Relationship Id="rId1593" Type="http://schemas.openxmlformats.org/officeDocument/2006/relationships/hyperlink" Target="http://www.wileyauthors.com/datasharing" TargetMode="External"/><Relationship Id="rId104" Type="http://schemas.openxmlformats.org/officeDocument/2006/relationships/hyperlink" Target="https://www.agronomy.org/publications/journals/author-resources/editorial-policies" TargetMode="External"/><Relationship Id="rId311" Type="http://schemas.openxmlformats.org/officeDocument/2006/relationships/hyperlink" Target="https://authorservices.wiley.com/author-resources/Journal-Authors/open-access/article-publication-charges.html" TargetMode="External"/><Relationship Id="rId409" Type="http://schemas.openxmlformats.org/officeDocument/2006/relationships/hyperlink" Target="https://ietresearch.onlinelibrary.wiley.com/hub/journal/25143255/homepage/open-access" TargetMode="External"/><Relationship Id="rId963" Type="http://schemas.openxmlformats.org/officeDocument/2006/relationships/hyperlink" Target="https://onlinelibrary.wiley.com/page/journal/19455100/homepage/FundedAccess.html" TargetMode="External"/><Relationship Id="rId1039" Type="http://schemas.openxmlformats.org/officeDocument/2006/relationships/hyperlink" Target="https://authorservices.wiley.com/author-resources/Journal-Authors/open-access/article-publication-charges.html" TargetMode="External"/><Relationship Id="rId1246" Type="http://schemas.openxmlformats.org/officeDocument/2006/relationships/hyperlink" Target="https://ietresearch.onlinelibrary.wiley.com/hub/journal/20436394/homepage/author-guidelines" TargetMode="External"/><Relationship Id="rId1898" Type="http://schemas.openxmlformats.org/officeDocument/2006/relationships/hyperlink" Target="https://onlinelibrary.wiley.com/page/journal/28369106/homepage/open-access" TargetMode="External"/><Relationship Id="rId92" Type="http://schemas.openxmlformats.org/officeDocument/2006/relationships/hyperlink" Target="https://www.agronomy.org/publications/journals/author-resources/age-instructions" TargetMode="External"/><Relationship Id="rId616" Type="http://schemas.openxmlformats.org/officeDocument/2006/relationships/hyperlink" Target="https://onlinelibrary.wiley.com/page/journal/10970339/homepage/FundedAccess.html" TargetMode="External"/><Relationship Id="rId823" Type="http://schemas.openxmlformats.org/officeDocument/2006/relationships/hyperlink" Target="https://onlinelibrary.wiley.com/page/journal/10969934/homepage/FundedAccess.html" TargetMode="External"/><Relationship Id="rId1453" Type="http://schemas.openxmlformats.org/officeDocument/2006/relationships/hyperlink" Target="https://onlinelibrary.wiley.com/page/journal/27692450/homepage/author-guidelines" TargetMode="External"/><Relationship Id="rId1660" Type="http://schemas.openxmlformats.org/officeDocument/2006/relationships/hyperlink" Target="https://onlinelibrary.wiley.com/page/journal/15367290/homepage/open-access" TargetMode="External"/><Relationship Id="rId1758" Type="http://schemas.openxmlformats.org/officeDocument/2006/relationships/hyperlink" Target="https://alz-journals.onlinelibrary.wiley.com/hub/journal/15525279/homepage/open-access" TargetMode="External"/><Relationship Id="rId1106" Type="http://schemas.openxmlformats.org/officeDocument/2006/relationships/hyperlink" Target="https://onlinelibrary.wiley.com/page/journal/1935262X/homepage/Contact.html" TargetMode="External"/><Relationship Id="rId1313" Type="http://schemas.openxmlformats.org/officeDocument/2006/relationships/hyperlink" Target="https://authorservices.wiley.com/author-resources/Journal-Authors/open-access/hybrid-open-access.html" TargetMode="External"/><Relationship Id="rId1520" Type="http://schemas.openxmlformats.org/officeDocument/2006/relationships/hyperlink" Target="https://authorservices.wiley.com/author-resources/Journal-Authors/licensing-open-access/open-access/preprints-policy.html" TargetMode="External"/><Relationship Id="rId1618" Type="http://schemas.openxmlformats.org/officeDocument/2006/relationships/hyperlink" Target="https://authorservices.wiley.com/author-resources/Journal-Authors/open-access/index.html" TargetMode="External"/><Relationship Id="rId1825" Type="http://schemas.openxmlformats.org/officeDocument/2006/relationships/hyperlink" Target="https://onlinelibrary.wiley.com/page/journal/2691171x/homepage/open-access" TargetMode="External"/><Relationship Id="rId199" Type="http://schemas.openxmlformats.org/officeDocument/2006/relationships/hyperlink" Target="https://ietresearch.onlinelibrary.wiley.com/hub/journal/17518717/homepage/open-access" TargetMode="External"/><Relationship Id="rId266" Type="http://schemas.openxmlformats.org/officeDocument/2006/relationships/hyperlink" Target="https://authorservices.wiley.com/author-resources/Journal-Authors/open-access/article-publication-charges.html" TargetMode="External"/><Relationship Id="rId473" Type="http://schemas.openxmlformats.org/officeDocument/2006/relationships/hyperlink" Target="https://onlinelibrary.wiley.com/page/journal/10970290/homepage/forauthors.html" TargetMode="External"/><Relationship Id="rId680" Type="http://schemas.openxmlformats.org/officeDocument/2006/relationships/hyperlink" Target="https://onlinelibrary.wiley.com/page/journal/14680386/homepage/FundedAccess.html" TargetMode="External"/><Relationship Id="rId126" Type="http://schemas.openxmlformats.org/officeDocument/2006/relationships/hyperlink" Target="https://authorservices.wiley.com/author-resources/Journal-Authors/licensing-open-access/open-access/preprints-policy.html" TargetMode="External"/><Relationship Id="rId333" Type="http://schemas.openxmlformats.org/officeDocument/2006/relationships/hyperlink" Target="https://authorservices.wiley.com/author-resources/Journal-Authors/open-access/article-publication-charges.html" TargetMode="External"/><Relationship Id="rId540" Type="http://schemas.openxmlformats.org/officeDocument/2006/relationships/hyperlink" Target="https://onlinelibrary.wiley.com/page/journal/10990852/homepage/FundedAccess.html" TargetMode="External"/><Relationship Id="rId778" Type="http://schemas.openxmlformats.org/officeDocument/2006/relationships/hyperlink" Target="https://onlinelibrary.wiley.com/page/journal/17446171/homepage/FundedAccess.html" TargetMode="External"/><Relationship Id="rId985" Type="http://schemas.openxmlformats.org/officeDocument/2006/relationships/hyperlink" Target="https://authorservices.wiley.com/author-resources/Journal-Authors/open-access/article-publication-charges.html" TargetMode="External"/><Relationship Id="rId1170" Type="http://schemas.openxmlformats.org/officeDocument/2006/relationships/hyperlink" Target="https://ietresearch.onlinelibrary.wiley.com/hub/journal/23986182/homepage/open-access" TargetMode="External"/><Relationship Id="rId638" Type="http://schemas.openxmlformats.org/officeDocument/2006/relationships/hyperlink" Target="https://onlinelibrary.wiley.com/page/journal/14680270/homepage/FundedAccess.html" TargetMode="External"/><Relationship Id="rId845" Type="http://schemas.openxmlformats.org/officeDocument/2006/relationships/hyperlink" Target="https://onlinelibrary.wiley.com/page/journal/17413737/homepage/FundedAccess.html" TargetMode="External"/><Relationship Id="rId1030" Type="http://schemas.openxmlformats.org/officeDocument/2006/relationships/hyperlink" Target="https://authorservices.wiley.com/author-resources/Journal-Authors/open-access/article-publication-charges.html" TargetMode="External"/><Relationship Id="rId1268" Type="http://schemas.openxmlformats.org/officeDocument/2006/relationships/hyperlink" Target="https://authorservices.wiley.com/author-resources/Journal-Authors/open-access/hybrid-open-access.html" TargetMode="External"/><Relationship Id="rId1475" Type="http://schemas.openxmlformats.org/officeDocument/2006/relationships/hyperlink" Target="https://onlinelibrary.wiley.com/page/journal/25890514/homepage/author-guidelines" TargetMode="External"/><Relationship Id="rId1682" Type="http://schemas.openxmlformats.org/officeDocument/2006/relationships/hyperlink" Target="https://onlinelibrary.wiley.com/page/journal/28363973/homepage/open-access" TargetMode="External"/><Relationship Id="rId400" Type="http://schemas.openxmlformats.org/officeDocument/2006/relationships/hyperlink" Target="https://ietresearch.onlinelibrary.wiley.com/hub/journal/1350911x/homepage/open-access" TargetMode="External"/><Relationship Id="rId705" Type="http://schemas.openxmlformats.org/officeDocument/2006/relationships/hyperlink" Target="https://onlinelibrary.wiley.com/page/journal/13652419/homepage/FundedAccess.html" TargetMode="External"/><Relationship Id="rId1128" Type="http://schemas.openxmlformats.org/officeDocument/2006/relationships/hyperlink" Target="https://onlinelibrary.wiley.com/page/journal/20574347/homepage/article_publication_charges.htm" TargetMode="External"/><Relationship Id="rId1335" Type="http://schemas.openxmlformats.org/officeDocument/2006/relationships/hyperlink" Target="https://authorservices.wiley.com/author-resources/Journal-Authors/open-access/hybrid-open-access.html" TargetMode="External"/><Relationship Id="rId1542" Type="http://schemas.openxmlformats.org/officeDocument/2006/relationships/hyperlink" Target="https://authorservices.wiley.com/author-resources/Journal-Authors/open-access/onlineopen.html" TargetMode="External"/><Relationship Id="rId912" Type="http://schemas.openxmlformats.org/officeDocument/2006/relationships/hyperlink" Target="https://onlinelibrary.wiley.com/page/journal/19383711/homepage/FundedAccess.html" TargetMode="External"/><Relationship Id="rId1847" Type="http://schemas.openxmlformats.org/officeDocument/2006/relationships/hyperlink" Target="https://authorservices.wiley.com/author-resources/Journal-Authors/open-access/onlineopen.html" TargetMode="External"/><Relationship Id="rId41" Type="http://schemas.openxmlformats.org/officeDocument/2006/relationships/hyperlink" Target="https://onlinelibrary.wiley.com/page/journal/14676281/homepage/FundedAccess.html" TargetMode="External"/><Relationship Id="rId1402" Type="http://schemas.openxmlformats.org/officeDocument/2006/relationships/hyperlink" Target="https://journals.iucr.org/f/services/datasharingpolicy.html" TargetMode="External"/><Relationship Id="rId1707" Type="http://schemas.openxmlformats.org/officeDocument/2006/relationships/hyperlink" Target="https://onlinelibrary.wiley.com/page/journal/26933101/homepage/open-access" TargetMode="External"/><Relationship Id="rId190" Type="http://schemas.openxmlformats.org/officeDocument/2006/relationships/hyperlink" Target="https://ietresearch.onlinelibrary.wiley.com/hub/journal/17519640/homepage/open-access" TargetMode="External"/><Relationship Id="rId288" Type="http://schemas.openxmlformats.org/officeDocument/2006/relationships/hyperlink" Target="https://authorservices.wiley.com/author-resources/Journal-Authors/open-access/article-publication-charges.html" TargetMode="External"/><Relationship Id="rId1914" Type="http://schemas.openxmlformats.org/officeDocument/2006/relationships/hyperlink" Target="https://onlinelibrary.wiley.com/page/journal/3066988x/homepage/author-guidelines" TargetMode="External"/><Relationship Id="rId495" Type="http://schemas.openxmlformats.org/officeDocument/2006/relationships/hyperlink" Target="https://onlinelibrary.wiley.com/page/journal/14678551/homepage/FundedAccess.html" TargetMode="External"/><Relationship Id="rId148" Type="http://schemas.openxmlformats.org/officeDocument/2006/relationships/hyperlink" Target="https://www.agronomy.org/publications/journals/author-resources/editorial-policies" TargetMode="External"/><Relationship Id="rId355" Type="http://schemas.openxmlformats.org/officeDocument/2006/relationships/hyperlink" Target="https://onlinelibrary.wiley.com/page/journal/2832157x/homepage/fundedaccess.html" TargetMode="External"/><Relationship Id="rId562" Type="http://schemas.openxmlformats.org/officeDocument/2006/relationships/hyperlink" Target="https://onlinelibrary.wiley.com/page/journal/1743498X/homepage/FundedAccess.html" TargetMode="External"/><Relationship Id="rId1192" Type="http://schemas.openxmlformats.org/officeDocument/2006/relationships/hyperlink" Target="https://ietresearch.onlinelibrary.wiley.com/hub/journal/17519667/homepage/author-guidelines" TargetMode="External"/><Relationship Id="rId215" Type="http://schemas.openxmlformats.org/officeDocument/2006/relationships/hyperlink" Target="https://authorservices.wiley.com/author-resources/Journal-Authors/open-access/article-publication-charges.html" TargetMode="External"/><Relationship Id="rId422" Type="http://schemas.openxmlformats.org/officeDocument/2006/relationships/hyperlink" Target="https://authorservices.wiley.com/author-resources/Journal-Authors/open-access/article-publication-charges.html" TargetMode="External"/><Relationship Id="rId867" Type="http://schemas.openxmlformats.org/officeDocument/2006/relationships/hyperlink" Target="https://onlinelibrary.wiley.com/page/journal/14401754/homepage/FundedAccess.html" TargetMode="External"/><Relationship Id="rId1052" Type="http://schemas.openxmlformats.org/officeDocument/2006/relationships/hyperlink" Target="https://authorservices.wiley.com/author-resources/Journal-Authors/open-access/article-publication-charges.html" TargetMode="External"/><Relationship Id="rId1497" Type="http://schemas.openxmlformats.org/officeDocument/2006/relationships/hyperlink" Target="https://onlinelibrary.wiley.com/page/journal/2770730x/homepage/author-guidelines" TargetMode="External"/><Relationship Id="rId727" Type="http://schemas.openxmlformats.org/officeDocument/2006/relationships/hyperlink" Target="https://onlinelibrary.wiley.com/page/journal/14680483/homepage/FundedAccess.html" TargetMode="External"/><Relationship Id="rId934" Type="http://schemas.openxmlformats.org/officeDocument/2006/relationships/hyperlink" Target="https://onlinelibrary.wiley.com/page/journal/15314995/homepage/FundedAccess.html" TargetMode="External"/><Relationship Id="rId1357" Type="http://schemas.openxmlformats.org/officeDocument/2006/relationships/hyperlink" Target="https://authorservices.wiley.com/author-resources/Journal-Authors/open-access/index.html" TargetMode="External"/><Relationship Id="rId1564" Type="http://schemas.openxmlformats.org/officeDocument/2006/relationships/hyperlink" Target="https://physoc.onlinelibrary.wiley.com/hub/journal-policies" TargetMode="External"/><Relationship Id="rId1771" Type="http://schemas.openxmlformats.org/officeDocument/2006/relationships/hyperlink" Target="https://authorservices.wiley.com/author-resources/Journal-Authors/open-access/data-sharing-citation/index.html" TargetMode="External"/><Relationship Id="rId63" Type="http://schemas.openxmlformats.org/officeDocument/2006/relationships/hyperlink" Target="https://onlinelibrary.wiley.com/page/journal/26171619/homepage/apc" TargetMode="External"/><Relationship Id="rId1217" Type="http://schemas.openxmlformats.org/officeDocument/2006/relationships/hyperlink" Target="https://ietresearch.onlinelibrary.wiley.com/hub/journal/17554543/homepage/author-guidelines" TargetMode="External"/><Relationship Id="rId1424" Type="http://schemas.openxmlformats.org/officeDocument/2006/relationships/hyperlink" Target="https://authorservices.wiley.com/author-resources/Journal-Authors/licensing/self-archiving.html" TargetMode="External"/><Relationship Id="rId1631" Type="http://schemas.openxmlformats.org/officeDocument/2006/relationships/hyperlink" Target="https://onlinelibrary.wiley.com/page/journal/2832157x/homepage/fundedaccess.html" TargetMode="External"/><Relationship Id="rId1869" Type="http://schemas.openxmlformats.org/officeDocument/2006/relationships/hyperlink" Target="https://onlinelibrary.wiley.com/page/journal/29980623/homepage/open-access" TargetMode="External"/><Relationship Id="rId1729" Type="http://schemas.openxmlformats.org/officeDocument/2006/relationships/hyperlink" Target="https://onlinelibrary.wiley.com/page/journal/28376757/homepage/author-guidelines" TargetMode="External"/><Relationship Id="rId377" Type="http://schemas.openxmlformats.org/officeDocument/2006/relationships/hyperlink" Target="https://onlinelibrary.wiley.com/page/journal/25130390/homepage/2343_onlineopen.html" TargetMode="External"/><Relationship Id="rId584" Type="http://schemas.openxmlformats.org/officeDocument/2006/relationships/hyperlink" Target="https://onlinelibrary.wiley.com/page/journal/2161007X/homepage/FundedAccess.html" TargetMode="External"/><Relationship Id="rId5" Type="http://schemas.openxmlformats.org/officeDocument/2006/relationships/hyperlink" Target="https://authorservices.wiley.com/author-resources/Journal-Authors/licensing/self-archiving.html" TargetMode="External"/><Relationship Id="rId237" Type="http://schemas.openxmlformats.org/officeDocument/2006/relationships/hyperlink" Target="https://authorservices.wiley.com/author-resources/Journal-Authors/open-access/article-publication-charges.html" TargetMode="External"/><Relationship Id="rId791" Type="http://schemas.openxmlformats.org/officeDocument/2006/relationships/hyperlink" Target="https://onlinelibrary.wiley.com/page/journal/10969861/homepage/FundedAccess.html" TargetMode="External"/><Relationship Id="rId889" Type="http://schemas.openxmlformats.org/officeDocument/2006/relationships/hyperlink" Target="https://onlinelibrary.wiley.com/page/journal/10974555/homepage/FundedAccess.html" TargetMode="External"/><Relationship Id="rId1074" Type="http://schemas.openxmlformats.org/officeDocument/2006/relationships/hyperlink" Target="https://chemistry-europe.onlinelibrary.wiley.com/hub/journal/15213765/onlineopen" TargetMode="External"/><Relationship Id="rId444" Type="http://schemas.openxmlformats.org/officeDocument/2006/relationships/hyperlink" Target="https://ietresearch.onlinelibrary.wiley.com/hub/journal/25152947/homepage/open-access" TargetMode="External"/><Relationship Id="rId651" Type="http://schemas.openxmlformats.org/officeDocument/2006/relationships/hyperlink" Target="https://onlinelibrary.wiley.com/page/journal/16182863/homepage/FundedAccess.html" TargetMode="External"/><Relationship Id="rId749" Type="http://schemas.openxmlformats.org/officeDocument/2006/relationships/hyperlink" Target="https://onlinelibrary.wiley.com/page/journal/15235378/homepage/FundedAccess.html" TargetMode="External"/><Relationship Id="rId1281" Type="http://schemas.openxmlformats.org/officeDocument/2006/relationships/hyperlink" Target="https://authorservices.wiley.com/author-resources/Journal-Authors/open-access/hybrid-open-access.html" TargetMode="External"/><Relationship Id="rId1379" Type="http://schemas.openxmlformats.org/officeDocument/2006/relationships/hyperlink" Target="https://authorservices.wiley.com/author-resources/Journal-Authors/open-access/onlineopen.html" TargetMode="External"/><Relationship Id="rId1586" Type="http://schemas.openxmlformats.org/officeDocument/2006/relationships/hyperlink" Target="https://onlinelibrary.wiley.com/page/journal/28329023/homepage/open-access" TargetMode="External"/><Relationship Id="rId304" Type="http://schemas.openxmlformats.org/officeDocument/2006/relationships/hyperlink" Target="https://authorservices.wiley.com/author-resources/Journal-Authors/open-access/article-publication-charges.html" TargetMode="External"/><Relationship Id="rId511" Type="http://schemas.openxmlformats.org/officeDocument/2006/relationships/hyperlink" Target="https://onlinelibrary.wiley.com/page/journal/15405982/homepage/FundedAccess.html" TargetMode="External"/><Relationship Id="rId609" Type="http://schemas.openxmlformats.org/officeDocument/2006/relationships/hyperlink" Target="https://onlinelibrary.wiley.com/page/journal/14698749/homepage/FundedAccess.html" TargetMode="External"/><Relationship Id="rId956" Type="http://schemas.openxmlformats.org/officeDocument/2006/relationships/hyperlink" Target="https://onlinelibrary.wiley.com/page/journal/10982787/homepage/FundedAccess.html" TargetMode="External"/><Relationship Id="rId1141" Type="http://schemas.openxmlformats.org/officeDocument/2006/relationships/hyperlink" Target="https://ietresearch.onlinelibrary.wiley.com/hub/journal/25177567/homepage/author-guidelines" TargetMode="External"/><Relationship Id="rId1239" Type="http://schemas.openxmlformats.org/officeDocument/2006/relationships/hyperlink" Target="https://ietresearch.onlinelibrary.wiley.com/hub/journal/17518857/homepage/author-guidelines" TargetMode="External"/><Relationship Id="rId1793" Type="http://schemas.openxmlformats.org/officeDocument/2006/relationships/hyperlink" Target="https://ietresearch.onlinelibrary.wiley.com/page/journal/ietis/homepage/author-guidelines" TargetMode="External"/><Relationship Id="rId85" Type="http://schemas.openxmlformats.org/officeDocument/2006/relationships/hyperlink" Target="https://bsapubs.onlinelibrary.wiley.com/hub/journal/15372197/homepage/forauthors" TargetMode="External"/><Relationship Id="rId816" Type="http://schemas.openxmlformats.org/officeDocument/2006/relationships/hyperlink" Target="https://onlinelibrary.wiley.com/page/journal/13652761/homepage/FundedAccess.html" TargetMode="External"/><Relationship Id="rId1001" Type="http://schemas.openxmlformats.org/officeDocument/2006/relationships/hyperlink" Target="https://authorservices.wiley.com/author-resources/Journal-Authors/open-access/article-publication-charges.html" TargetMode="External"/><Relationship Id="rId1446" Type="http://schemas.openxmlformats.org/officeDocument/2006/relationships/hyperlink" Target="https://authorservices.wiley.com/author-resources/Journal-Authors/open-access/onlineopen.html" TargetMode="External"/><Relationship Id="rId1653" Type="http://schemas.openxmlformats.org/officeDocument/2006/relationships/hyperlink" Target="https://authorservices.wiley.com/author-resources/Journal-Authors/open-access/article-publication-charges.html" TargetMode="External"/><Relationship Id="rId1860" Type="http://schemas.openxmlformats.org/officeDocument/2006/relationships/hyperlink" Target="https://authorservices.wiley.com/author-resources/Journal-Authors/open-access/about-our-fully-gold-open-access-journals/open-access-policy.html" TargetMode="External"/><Relationship Id="rId1306" Type="http://schemas.openxmlformats.org/officeDocument/2006/relationships/hyperlink" Target="https://authorservices.wiley.com/author-resources/Journal-Authors/open-access/hybrid-open-access.html" TargetMode="External"/><Relationship Id="rId1513" Type="http://schemas.openxmlformats.org/officeDocument/2006/relationships/hyperlink" Target="https://authorservices.wiley.com/author-resources/Journal-Authors/licensing/self-archiving.html" TargetMode="External"/><Relationship Id="rId1720" Type="http://schemas.openxmlformats.org/officeDocument/2006/relationships/hyperlink" Target="https://onlinelibrary.wiley.com/page/journal/29944155/homepage/open-access-2" TargetMode="External"/><Relationship Id="rId12" Type="http://schemas.openxmlformats.org/officeDocument/2006/relationships/hyperlink" Target="http://www.wileyauthors.com/datasharing" TargetMode="External"/><Relationship Id="rId1818" Type="http://schemas.openxmlformats.org/officeDocument/2006/relationships/hyperlink" Target="https://onlinelibrary.wiley.com/page/journal/26423561/homepage/APC.html" TargetMode="External"/><Relationship Id="rId161" Type="http://schemas.openxmlformats.org/officeDocument/2006/relationships/hyperlink" Target="https://jlb.onlinelibrary.wiley.com/hub/journal/19383673/author-information" TargetMode="External"/><Relationship Id="rId399" Type="http://schemas.openxmlformats.org/officeDocument/2006/relationships/hyperlink" Target="https://ietresearch.onlinelibrary.wiley.com/hub/journal/1350911x/homepage/open-access" TargetMode="External"/><Relationship Id="rId259" Type="http://schemas.openxmlformats.org/officeDocument/2006/relationships/hyperlink" Target="https://authorservices.wiley.com/author-resources/Journal-Authors/open-access/article-publication-charges.html" TargetMode="External"/><Relationship Id="rId466" Type="http://schemas.openxmlformats.org/officeDocument/2006/relationships/hyperlink" Target="https://onlinelibrary.wiley.com/page/journal/14678519/homepage/FundedAccess.html" TargetMode="External"/><Relationship Id="rId673" Type="http://schemas.openxmlformats.org/officeDocument/2006/relationships/hyperlink" Target="https://onlinelibrary.wiley.com/page/journal/14609568/homepage/FundedAccess.html" TargetMode="External"/><Relationship Id="rId880" Type="http://schemas.openxmlformats.org/officeDocument/2006/relationships/hyperlink" Target="https://onlinelibrary.wiley.com/page/journal/17411130/homepage/FundedAccess.html" TargetMode="External"/><Relationship Id="rId1096" Type="http://schemas.openxmlformats.org/officeDocument/2006/relationships/hyperlink" Target="https://onlinelibrary.wiley.com/page/journal/21564868/homepage/Contact.html" TargetMode="External"/><Relationship Id="rId119" Type="http://schemas.openxmlformats.org/officeDocument/2006/relationships/hyperlink" Target="https://authorservices.wiley.com/author-resources/Journal-Authors/licensing/self-archiving.html" TargetMode="External"/><Relationship Id="rId326" Type="http://schemas.openxmlformats.org/officeDocument/2006/relationships/hyperlink" Target="https://authorservices.wiley.com/author-resources/Journal-Authors/open-access/article-publication-charges.html" TargetMode="External"/><Relationship Id="rId533" Type="http://schemas.openxmlformats.org/officeDocument/2006/relationships/hyperlink" Target="https://chemistry-europe.onlinelibrary.wiley.com/hub/journal/18607187/onlineopen" TargetMode="External"/><Relationship Id="rId978" Type="http://schemas.openxmlformats.org/officeDocument/2006/relationships/hyperlink" Target="https://authorservices.wiley.com/author-resources/Journal-Authors/open-access/article-publication-charges.html" TargetMode="External"/><Relationship Id="rId1163" Type="http://schemas.openxmlformats.org/officeDocument/2006/relationships/hyperlink" Target="https://ietresearch.onlinelibrary.wiley.com/hub/journal/17519640/homepage/author-guidelines" TargetMode="External"/><Relationship Id="rId1370" Type="http://schemas.openxmlformats.org/officeDocument/2006/relationships/hyperlink" Target="https://authorservices.wiley.com/author-resources/Journal-Authors/open-access/hybrid-open-access.html" TargetMode="External"/><Relationship Id="rId740" Type="http://schemas.openxmlformats.org/officeDocument/2006/relationships/hyperlink" Target="https://onlinelibrary.wiley.com/page/journal/14682257/homepage/FundedAccess.html" TargetMode="External"/><Relationship Id="rId838" Type="http://schemas.openxmlformats.org/officeDocument/2006/relationships/hyperlink" Target="https://onlinelibrary.wiley.com/page/journal/10991344/homepage/FundedAccess.html" TargetMode="External"/><Relationship Id="rId1023" Type="http://schemas.openxmlformats.org/officeDocument/2006/relationships/hyperlink" Target="https://authorservices.wiley.com/author-resources/Journal-Authors/open-access/article-publication-charges.html" TargetMode="External"/><Relationship Id="rId1468" Type="http://schemas.openxmlformats.org/officeDocument/2006/relationships/hyperlink" Target="https://onlinelibrary.wiley.com/page/journal/1752699x/homepage/fundedaccess.html" TargetMode="External"/><Relationship Id="rId1675" Type="http://schemas.openxmlformats.org/officeDocument/2006/relationships/hyperlink" Target="https://authorservices.wiley.com/author-resources/Journal-Authors/licensing-open-access/open-access/preprints-policy.html" TargetMode="External"/><Relationship Id="rId1882" Type="http://schemas.openxmlformats.org/officeDocument/2006/relationships/hyperlink" Target="https://authorservices.wiley.com/author-resources/Journal-Authors/open-access/onlineopen.html" TargetMode="External"/><Relationship Id="rId600" Type="http://schemas.openxmlformats.org/officeDocument/2006/relationships/hyperlink" Target="https://onlinelibrary.wiley.com/page/journal/19493592/homepage/FundedAccess.html" TargetMode="External"/><Relationship Id="rId1230" Type="http://schemas.openxmlformats.org/officeDocument/2006/relationships/hyperlink" Target="https://ietresearch.onlinelibrary.wiley.com/hub/journal/26317680/homepage/author-guidelines" TargetMode="External"/><Relationship Id="rId1328" Type="http://schemas.openxmlformats.org/officeDocument/2006/relationships/hyperlink" Target="https://authorservices.wiley.com/author-resources/Journal-Authors/open-access/hybrid-open-access.html" TargetMode="External"/><Relationship Id="rId1535" Type="http://schemas.openxmlformats.org/officeDocument/2006/relationships/hyperlink" Target="https://authorservices.wiley.com/author-resources/Journal-Authors/licensing/self-archiving.html" TargetMode="External"/><Relationship Id="rId905" Type="http://schemas.openxmlformats.org/officeDocument/2006/relationships/hyperlink" Target="https://onlinelibrary.wiley.com/page/journal/20477481/homepage/FundedAccess.html" TargetMode="External"/><Relationship Id="rId1742" Type="http://schemas.openxmlformats.org/officeDocument/2006/relationships/hyperlink" Target="https://www.agu.org/publish-with-agu/publish" TargetMode="External"/><Relationship Id="rId34" Type="http://schemas.openxmlformats.org/officeDocument/2006/relationships/hyperlink" Target="https://onlinelibrary.wiley.com/page/journal/14682230/homepage/forauthors.html" TargetMode="External"/><Relationship Id="rId1602" Type="http://schemas.openxmlformats.org/officeDocument/2006/relationships/hyperlink" Target="https://onlinelibrary.wiley.com/page/journal/28344448/homepage/open-access" TargetMode="External"/><Relationship Id="rId183" Type="http://schemas.openxmlformats.org/officeDocument/2006/relationships/hyperlink" Target="https://authorservices.wiley.com/author-resources/Journal-Authors/open-access/article-publication-charges.html" TargetMode="External"/><Relationship Id="rId390" Type="http://schemas.openxmlformats.org/officeDocument/2006/relationships/hyperlink" Target="https://ietresearch.onlinelibrary.wiley.com/hub/journal/17518857/homepage/open-access" TargetMode="External"/><Relationship Id="rId1907" Type="http://schemas.openxmlformats.org/officeDocument/2006/relationships/hyperlink" Target="https://onlinelibrary.wiley.com/page/journal/25109537/homepage/open-access" TargetMode="External"/><Relationship Id="rId250" Type="http://schemas.openxmlformats.org/officeDocument/2006/relationships/hyperlink" Target="https://authorservices.wiley.com/author-resources/Journal-Authors/open-access/article-publication-charges.html" TargetMode="External"/><Relationship Id="rId488" Type="http://schemas.openxmlformats.org/officeDocument/2006/relationships/hyperlink" Target="https://onlinelibrary.wiley.com/page/journal/13652133/homepage/FundedAccess.html" TargetMode="External"/><Relationship Id="rId695" Type="http://schemas.openxmlformats.org/officeDocument/2006/relationships/hyperlink" Target="https://onlinelibrary.wiley.com/page/journal/1522239Xb/homepage/FundedAccess.html" TargetMode="External"/><Relationship Id="rId110" Type="http://schemas.openxmlformats.org/officeDocument/2006/relationships/hyperlink" Target="https://authorservices.wiley.com/author-resources/Journal-Authors/licensing/self-archiving.html" TargetMode="External"/><Relationship Id="rId348" Type="http://schemas.openxmlformats.org/officeDocument/2006/relationships/hyperlink" Target="https://authorservices.wiley.com/author-resources/Journal-Authors/open-access/article-publication-charges.html" TargetMode="External"/><Relationship Id="rId555" Type="http://schemas.openxmlformats.org/officeDocument/2006/relationships/hyperlink" Target="https://onlinelibrary.wiley.com/page/journal/17588111/homepage/FundedAccess.html" TargetMode="External"/><Relationship Id="rId762" Type="http://schemas.openxmlformats.org/officeDocument/2006/relationships/hyperlink" Target="https://onlinelibrary.wiley.com/page/journal/13990039/homepage/FundedAccess.html" TargetMode="External"/><Relationship Id="rId1185" Type="http://schemas.openxmlformats.org/officeDocument/2006/relationships/hyperlink" Target="https://ietresearch.onlinelibrary.wiley.com/hub/journal/20533713/homepage/author-guidelines" TargetMode="External"/><Relationship Id="rId1392" Type="http://schemas.openxmlformats.org/officeDocument/2006/relationships/hyperlink" Target="https://journals.iucr.org/b/services/openaccess.html" TargetMode="External"/><Relationship Id="rId208" Type="http://schemas.openxmlformats.org/officeDocument/2006/relationships/hyperlink" Target="https://ietresearch.onlinelibrary.wiley.com/hub/journal/17518830/homepage/open-access" TargetMode="External"/><Relationship Id="rId415" Type="http://schemas.openxmlformats.org/officeDocument/2006/relationships/hyperlink" Target="https://authorservices.wiley.com/author-resources/Journal-Authors/licensing/self-archiving.html" TargetMode="External"/><Relationship Id="rId622" Type="http://schemas.openxmlformats.org/officeDocument/2006/relationships/hyperlink" Target="https://onlinelibrary.wiley.com/page/journal/14724642/homepage/FundedAccess.html" TargetMode="External"/><Relationship Id="rId1045" Type="http://schemas.openxmlformats.org/officeDocument/2006/relationships/hyperlink" Target="https://authorservices.wiley.com/author-resources/Journal-Authors/open-access/article-publication-charges.html" TargetMode="External"/><Relationship Id="rId1252" Type="http://schemas.openxmlformats.org/officeDocument/2006/relationships/hyperlink" Target="https://bvajournals.onlinelibrary.wiley.com/hub/journal/20526113/apc" TargetMode="External"/><Relationship Id="rId1697" Type="http://schemas.openxmlformats.org/officeDocument/2006/relationships/hyperlink" Target="https://onlinelibrary.wiley.com/page/journal/23095407/homepage/open-access" TargetMode="External"/><Relationship Id="rId927" Type="http://schemas.openxmlformats.org/officeDocument/2006/relationships/hyperlink" Target="https://onlinelibrary.wiley.com/page/journal/10991441/homepage/FundedAccess.html" TargetMode="External"/><Relationship Id="rId1112" Type="http://schemas.openxmlformats.org/officeDocument/2006/relationships/hyperlink" Target="https://onlinelibrary.wiley.com/page/journal/13652869/homepage/ForAuthors.html" TargetMode="External"/><Relationship Id="rId1557" Type="http://schemas.openxmlformats.org/officeDocument/2006/relationships/hyperlink" Target="https://authorservices.wiley.com/author-resources/Journal-Authors/licensing-open-access/open-access/preprints-policy.html" TargetMode="External"/><Relationship Id="rId1764" Type="http://schemas.openxmlformats.org/officeDocument/2006/relationships/hyperlink" Target="https://authorservices.wiley.com/author-resources/Journal-Authors/open-access/onlineopen.html" TargetMode="External"/><Relationship Id="rId56" Type="http://schemas.openxmlformats.org/officeDocument/2006/relationships/hyperlink" Target="https://authorservices.wiley.com/author-resources/Journal-Authors/licensing-open-access/open-access/preprints-policy.html" TargetMode="External"/><Relationship Id="rId1417" Type="http://schemas.openxmlformats.org/officeDocument/2006/relationships/hyperlink" Target="https://journals.iucr.org/b/services/openaccess.html" TargetMode="External"/><Relationship Id="rId1624" Type="http://schemas.openxmlformats.org/officeDocument/2006/relationships/hyperlink" Target="https://accpjournals.onlinelibrary.wiley.com/hub/journal/18759114/forauthors.html" TargetMode="External"/><Relationship Id="rId1831" Type="http://schemas.openxmlformats.org/officeDocument/2006/relationships/hyperlink" Target="https://ietresearch.onlinelibrary.wiley.com/hub/journal/29952166/homepage/author-guidelines" TargetMode="External"/><Relationship Id="rId272" Type="http://schemas.openxmlformats.org/officeDocument/2006/relationships/hyperlink" Target="https://authorservices.wiley.com/author-resources/Journal-Authors/open-access/article-publication-charges.html" TargetMode="External"/><Relationship Id="rId577" Type="http://schemas.openxmlformats.org/officeDocument/2006/relationships/hyperlink" Target="https://onlinelibrary.wiley.com/page/journal/14678675/homepage/FundedAccess.html" TargetMode="External"/><Relationship Id="rId132" Type="http://schemas.openxmlformats.org/officeDocument/2006/relationships/hyperlink" Target="https://onlinelibrary.wiley.com/page/journal/19968175/homepage/author-guidelines" TargetMode="External"/><Relationship Id="rId784" Type="http://schemas.openxmlformats.org/officeDocument/2006/relationships/hyperlink" Target="https://onlinelibrary.wiley.com/page/journal/1600051X/homepage/FundedAccess.html" TargetMode="External"/><Relationship Id="rId991" Type="http://schemas.openxmlformats.org/officeDocument/2006/relationships/hyperlink" Target="https://authorservices.wiley.com/author-resources/Journal-Authors/open-access/article-publication-charges.html" TargetMode="External"/><Relationship Id="rId1067" Type="http://schemas.openxmlformats.org/officeDocument/2006/relationships/hyperlink" Target="https://authorservices.wiley.com/author-resources/Journal-Authors/open-access/article-publication-charges.html" TargetMode="External"/><Relationship Id="rId437" Type="http://schemas.openxmlformats.org/officeDocument/2006/relationships/hyperlink" Target="https://ietresearch.onlinelibrary.wiley.com/hub/journal/25168401/homepage/open-access" TargetMode="External"/><Relationship Id="rId644" Type="http://schemas.openxmlformats.org/officeDocument/2006/relationships/hyperlink" Target="https://onlinelibrary.wiley.com/page/journal/14680343/homepage/FundedAccess.html" TargetMode="External"/><Relationship Id="rId851" Type="http://schemas.openxmlformats.org/officeDocument/2006/relationships/hyperlink" Target="https://onlinelibrary.wiley.com/page/journal/15422011/homepage/FundedAccess.html" TargetMode="External"/><Relationship Id="rId1274" Type="http://schemas.openxmlformats.org/officeDocument/2006/relationships/hyperlink" Target="https://authorservices.wiley.com/author-resources/Journal-Authors/open-access/hybrid-open-access.html" TargetMode="External"/><Relationship Id="rId1481" Type="http://schemas.openxmlformats.org/officeDocument/2006/relationships/hyperlink" Target="https://authorservices.wiley.com/author-resources/Journal-Authors/open-access/index.html" TargetMode="External"/><Relationship Id="rId1579" Type="http://schemas.openxmlformats.org/officeDocument/2006/relationships/hyperlink" Target="https://authorservices.wiley.com/author-resources/Journal-Authors/open-access/hybrid-open-access.html" TargetMode="External"/><Relationship Id="rId504" Type="http://schemas.openxmlformats.org/officeDocument/2006/relationships/hyperlink" Target="https://onlinelibrary.wiley.com/page/journal/14678594/homepage/FundedAccess.html" TargetMode="External"/><Relationship Id="rId711" Type="http://schemas.openxmlformats.org/officeDocument/2006/relationships/hyperlink" Target="https://onlinelibrary.wiley.com/page/journal/14680424/homepage/FundedAccess.html" TargetMode="External"/><Relationship Id="rId949" Type="http://schemas.openxmlformats.org/officeDocument/2006/relationships/hyperlink" Target="https://onlinelibrary.wiley.com/page/journal/1097458Xa/homepage/FundedAccess.html" TargetMode="External"/><Relationship Id="rId1134" Type="http://schemas.openxmlformats.org/officeDocument/2006/relationships/hyperlink" Target="https://ietresearch.onlinelibrary.wiley.com/hub/journal/26341573/homepage/author-guidelines" TargetMode="External"/><Relationship Id="rId1341" Type="http://schemas.openxmlformats.org/officeDocument/2006/relationships/hyperlink" Target="https://authorservices.wiley.com/author-resources/Journal-Authors/open-access/hybrid-open-access.html" TargetMode="External"/><Relationship Id="rId1786" Type="http://schemas.openxmlformats.org/officeDocument/2006/relationships/hyperlink" Target="https://ietresearch.onlinelibrary.wiley.com/page/journal/ietcdt/homepage/author-guidelines" TargetMode="External"/><Relationship Id="rId78" Type="http://schemas.openxmlformats.org/officeDocument/2006/relationships/hyperlink" Target="https://authorservices.wiley.com/author-resources/Journal-Authors/licensing/self-archiving.html" TargetMode="External"/><Relationship Id="rId809" Type="http://schemas.openxmlformats.org/officeDocument/2006/relationships/hyperlink" Target="https://onlinelibrary.wiley.com/page/journal/15507408/homepage/FundedAccess.html" TargetMode="External"/><Relationship Id="rId1201" Type="http://schemas.openxmlformats.org/officeDocument/2006/relationships/hyperlink" Target="https://ietresearch.onlinelibrary.wiley.com/hub/journal/17518733/homepage/author-guidelines" TargetMode="External"/><Relationship Id="rId1439" Type="http://schemas.openxmlformats.org/officeDocument/2006/relationships/hyperlink" Target="https://authorservices.wiley.com/author-resources/Journal-Authors/open-access/onlineopen.html" TargetMode="External"/><Relationship Id="rId1646" Type="http://schemas.openxmlformats.org/officeDocument/2006/relationships/hyperlink" Target="https://onlinelibrary.wiley.com/page/journal/28355598/homepage/open-access" TargetMode="External"/><Relationship Id="rId1853" Type="http://schemas.openxmlformats.org/officeDocument/2006/relationships/hyperlink" Target="https://onlinelibrary.wiley.com/page/journal/29979684/homepage/author-guidelines" TargetMode="External"/><Relationship Id="rId1506" Type="http://schemas.openxmlformats.org/officeDocument/2006/relationships/hyperlink" Target="https://authorservices.wiley.com/author-resources/Journal-Authors/submission-peer-review/orcid.html" TargetMode="External"/><Relationship Id="rId1713" Type="http://schemas.openxmlformats.org/officeDocument/2006/relationships/hyperlink" Target="https://authorservices.wiley.com/author-resources/Journal-Authors/open-access/onlineopen.html" TargetMode="External"/><Relationship Id="rId1920" Type="http://schemas.openxmlformats.org/officeDocument/2006/relationships/hyperlink" Target="https://authorservices.wiley.com/author-resources/Journal-Authors/licensing-open-access/open-access/preprints-policy.html" TargetMode="External"/><Relationship Id="rId294" Type="http://schemas.openxmlformats.org/officeDocument/2006/relationships/hyperlink" Target="https://authorservices.wiley.com/author-resources/Journal-Authors/open-access/article-publication-charges.html" TargetMode="External"/><Relationship Id="rId154" Type="http://schemas.openxmlformats.org/officeDocument/2006/relationships/hyperlink" Target="https://authorservices.com/author-resources/Journal-Authors/open-access/onlineopen.html" TargetMode="External"/><Relationship Id="rId361" Type="http://schemas.openxmlformats.org/officeDocument/2006/relationships/hyperlink" Target="https://authorservices.wiley.com/author-resources/Journal-Authors/open-access/article-publication-charges.html" TargetMode="External"/><Relationship Id="rId599" Type="http://schemas.openxmlformats.org/officeDocument/2006/relationships/hyperlink" Target="https://onlinelibrary.wiley.com/page/journal/13652303/homepage/FundedAccess.html" TargetMode="External"/><Relationship Id="rId459" Type="http://schemas.openxmlformats.org/officeDocument/2006/relationships/hyperlink" Target="https://onlinelibrary.wiley.com/page/journal/18344453/homepage/forauthors.html" TargetMode="External"/><Relationship Id="rId666" Type="http://schemas.openxmlformats.org/officeDocument/2006/relationships/hyperlink" Target="https://onlinelibrary.wiley.com/page/journal/1746692X/homepage/FundedAccess.html" TargetMode="External"/><Relationship Id="rId873" Type="http://schemas.openxmlformats.org/officeDocument/2006/relationships/hyperlink" Target="https://onlinelibrary.wiley.com/page/journal/20427158/homepage/FundedAccess.html" TargetMode="External"/><Relationship Id="rId1089" Type="http://schemas.openxmlformats.org/officeDocument/2006/relationships/hyperlink" Target="https://onlinelibrary.wiley.com/page/journal/17561221/homepage/Contact.html" TargetMode="External"/><Relationship Id="rId1296" Type="http://schemas.openxmlformats.org/officeDocument/2006/relationships/hyperlink" Target="https://authorservices.wiley.com/author-resources/Journal-Authors/open-access/hybrid-open-access.html" TargetMode="External"/><Relationship Id="rId221" Type="http://schemas.openxmlformats.org/officeDocument/2006/relationships/hyperlink" Target="https://authorservices.wiley.com/author-resources/Journal-Authors/open-access/article-publication-charges.html" TargetMode="External"/><Relationship Id="rId319" Type="http://schemas.openxmlformats.org/officeDocument/2006/relationships/hyperlink" Target="https://authorservices.wiley.com/author-resources/Journal-Authors/open-access/article-publication-charges.html" TargetMode="External"/><Relationship Id="rId526" Type="http://schemas.openxmlformats.org/officeDocument/2006/relationships/hyperlink" Target="https://onlinelibrary.wiley.com/page/journal/17470285/homepage/FundedAccess.html" TargetMode="External"/><Relationship Id="rId1156" Type="http://schemas.openxmlformats.org/officeDocument/2006/relationships/hyperlink" Target="https://ietresearch.onlinelibrary.wiley.com/hub/journal/26316315/homepage/author-guidelines" TargetMode="External"/><Relationship Id="rId1363" Type="http://schemas.openxmlformats.org/officeDocument/2006/relationships/hyperlink" Target="https://authorservices.wiley.com/author-resources/Journal-Authors/open-access/index.html" TargetMode="External"/><Relationship Id="rId733" Type="http://schemas.openxmlformats.org/officeDocument/2006/relationships/hyperlink" Target="https://onlinelibrary.wiley.com/page/journal/14710374/homepage/FundedAccess.html" TargetMode="External"/><Relationship Id="rId940" Type="http://schemas.openxmlformats.org/officeDocument/2006/relationships/hyperlink" Target="https://onlinelibrary.wiley.com/page/journal/19399162/homepage/FundedAccess.html" TargetMode="External"/><Relationship Id="rId1016" Type="http://schemas.openxmlformats.org/officeDocument/2006/relationships/hyperlink" Target="https://authorservices.wiley.com/author-resources/Journal-Authors/open-access/article-publication-charges.html" TargetMode="External"/><Relationship Id="rId1570" Type="http://schemas.openxmlformats.org/officeDocument/2006/relationships/hyperlink" Target="https://onlinelibrary.wiley.com/page/journal/2473974x/homepage/open-access" TargetMode="External"/><Relationship Id="rId1668" Type="http://schemas.openxmlformats.org/officeDocument/2006/relationships/hyperlink" Target="https://onlinelibrary.wiley.com/page/journal/1873961X/homepage/open-access" TargetMode="External"/><Relationship Id="rId1875" Type="http://schemas.openxmlformats.org/officeDocument/2006/relationships/hyperlink" Target="https://onlinelibrary.wiley.com/page/journal/1931227x/homepage/fundedaccess.html" TargetMode="External"/><Relationship Id="rId800" Type="http://schemas.openxmlformats.org/officeDocument/2006/relationships/hyperlink" Target="https://onlinelibrary.wiley.com/page/journal/21626057/homepage/FundedAccess.html" TargetMode="External"/><Relationship Id="rId1223" Type="http://schemas.openxmlformats.org/officeDocument/2006/relationships/hyperlink" Target="https://ietresearch.onlinelibrary.wiley.com/hub/journal/17521424/homepage/author-guidelines" TargetMode="External"/><Relationship Id="rId1430" Type="http://schemas.openxmlformats.org/officeDocument/2006/relationships/hyperlink" Target="https://authorservices.wiley.com/author-resources/Journal-Authors/open-access/onlineopen.html" TargetMode="External"/><Relationship Id="rId1528" Type="http://schemas.openxmlformats.org/officeDocument/2006/relationships/hyperlink" Target="https://onlinelibrary.wiley.com/page/journal/27701328/homepage/open-access" TargetMode="External"/><Relationship Id="rId1735" Type="http://schemas.openxmlformats.org/officeDocument/2006/relationships/hyperlink" Target="https://onlinelibrary.wiley.com/page/journal/28323556/homepage/open-access" TargetMode="External"/><Relationship Id="rId27" Type="http://schemas.openxmlformats.org/officeDocument/2006/relationships/hyperlink" Target="https://authorservices.wiley.com/author-resources/Journal-Authors/licensing/self-archiving.html" TargetMode="External"/><Relationship Id="rId1802" Type="http://schemas.openxmlformats.org/officeDocument/2006/relationships/hyperlink" Target="https://ietresearch.onlinelibrary.wiley.com/page/journal/ietsp/homepage/author-guidelines" TargetMode="External"/><Relationship Id="rId176" Type="http://schemas.openxmlformats.org/officeDocument/2006/relationships/hyperlink" Target="https://onlinelibrary.wiley.com/page/journal/14678683/homepage/FundedAccess.html" TargetMode="External"/><Relationship Id="rId383" Type="http://schemas.openxmlformats.org/officeDocument/2006/relationships/hyperlink" Target="https://onlinelibrary.wiley.com/page/journal/14230410/homepage/FundedAccess.html" TargetMode="External"/><Relationship Id="rId590" Type="http://schemas.openxmlformats.org/officeDocument/2006/relationships/hyperlink" Target="https://onlinelibrary.wiley.com/page/journal/17459125/homepage/FundedAccess.html" TargetMode="External"/><Relationship Id="rId243" Type="http://schemas.openxmlformats.org/officeDocument/2006/relationships/hyperlink" Target="https://authorservices.wiley.com/author-resources/Journal-Authors/open-access/article-publication-charges.html" TargetMode="External"/><Relationship Id="rId450" Type="http://schemas.openxmlformats.org/officeDocument/2006/relationships/hyperlink" Target="https://onlinelibrary.wiley.com/page/journal/1099050x/homepage/forauthors.html" TargetMode="External"/><Relationship Id="rId688" Type="http://schemas.openxmlformats.org/officeDocument/2006/relationships/hyperlink" Target="https://onlinelibrary.wiley.com/page/journal/17441617/homepage/FundedAccess.html" TargetMode="External"/><Relationship Id="rId895" Type="http://schemas.openxmlformats.org/officeDocument/2006/relationships/hyperlink" Target="https://onlinelibrary.wiley.com/page/journal/14713802/homepage/FundedAccess.html" TargetMode="External"/><Relationship Id="rId1080" Type="http://schemas.openxmlformats.org/officeDocument/2006/relationships/hyperlink" Target="https://chemistry-europe.onlinelibrary.wiley.com/hub/journal/14397641/onlineopen" TargetMode="External"/><Relationship Id="rId103" Type="http://schemas.openxmlformats.org/officeDocument/2006/relationships/hyperlink" Target="https://www.agronomy.org/publications/journals/author-resources/editorial-policies" TargetMode="External"/><Relationship Id="rId310" Type="http://schemas.openxmlformats.org/officeDocument/2006/relationships/hyperlink" Target="https://authorservices.wiley.com/author-resources/Journal-Authors/open-access/article-publication-charges.html" TargetMode="External"/><Relationship Id="rId548" Type="http://schemas.openxmlformats.org/officeDocument/2006/relationships/hyperlink" Target="https://onlinelibrary.wiley.com/page/journal/18630669/homepage/FundedAccess.html" TargetMode="External"/><Relationship Id="rId755" Type="http://schemas.openxmlformats.org/officeDocument/2006/relationships/hyperlink" Target="https://onlinelibrary.wiley.com/page/journal/14682273/homepage/FundedAccess.html" TargetMode="External"/><Relationship Id="rId962" Type="http://schemas.openxmlformats.org/officeDocument/2006/relationships/hyperlink" Target="https://onlinelibrary.wiley.com/page/journal/14679973/homepage/FundedAccess.html" TargetMode="External"/><Relationship Id="rId1178" Type="http://schemas.openxmlformats.org/officeDocument/2006/relationships/hyperlink" Target="https://ietresearch.onlinelibrary.wiley.com/hub/journal/25168401/homepage/author-guidelines" TargetMode="External"/><Relationship Id="rId1385" Type="http://schemas.openxmlformats.org/officeDocument/2006/relationships/hyperlink" Target="https://onlinelibrary.wiley.com/page/journal/14678373/homepage/FundedAccess.html" TargetMode="External"/><Relationship Id="rId1592" Type="http://schemas.openxmlformats.org/officeDocument/2006/relationships/hyperlink" Target="https://authorservices.wiley.com/author-resources/Journal-Authors/licensing/self-archiving.html" TargetMode="External"/><Relationship Id="rId91" Type="http://schemas.openxmlformats.org/officeDocument/2006/relationships/hyperlink" Target="https://www.agronomy.org/publications/journals/author-resources/editorial-policies" TargetMode="External"/><Relationship Id="rId408" Type="http://schemas.openxmlformats.org/officeDocument/2006/relationships/hyperlink" Target="https://ietresearch.onlinelibrary.wiley.com/hub/journal/26328925/homepage/open-access" TargetMode="External"/><Relationship Id="rId615" Type="http://schemas.openxmlformats.org/officeDocument/2006/relationships/hyperlink" Target="https://onlinelibrary.wiley.com/page/journal/14645491/homepage/FundedAccess.html" TargetMode="External"/><Relationship Id="rId822" Type="http://schemas.openxmlformats.org/officeDocument/2006/relationships/hyperlink" Target="https://onlinelibrary.wiley.com/page/journal/15564029/homepage/FundedAccess.html" TargetMode="External"/><Relationship Id="rId1038" Type="http://schemas.openxmlformats.org/officeDocument/2006/relationships/hyperlink" Target="https://authorservices.wiley.com/author-resources/Journal-Authors/open-access/article-publication-charges.html" TargetMode="External"/><Relationship Id="rId1245" Type="http://schemas.openxmlformats.org/officeDocument/2006/relationships/hyperlink" Target="https://ietresearch.onlinelibrary.wiley.com/hub/journal/20436394/homepage/author-guidelines" TargetMode="External"/><Relationship Id="rId1452" Type="http://schemas.openxmlformats.org/officeDocument/2006/relationships/hyperlink" Target="https://onlinelibrary.wiley.com/page/journal/27692450/homepage/author-guidelines" TargetMode="External"/><Relationship Id="rId1897" Type="http://schemas.openxmlformats.org/officeDocument/2006/relationships/hyperlink" Target="https://chemistry-europe.onlinelibrary.wiley.com/hub/journal/26289725/author-guidelines" TargetMode="External"/><Relationship Id="rId1105" Type="http://schemas.openxmlformats.org/officeDocument/2006/relationships/hyperlink" Target="https://onlinelibrary.wiley.com/page/journal/15406261/homepage/Contact.html" TargetMode="External"/><Relationship Id="rId1312" Type="http://schemas.openxmlformats.org/officeDocument/2006/relationships/hyperlink" Target="https://authorservices.wiley.com/author-resources/Journal-Authors/open-access/hybrid-open-access.html" TargetMode="External"/><Relationship Id="rId1757" Type="http://schemas.openxmlformats.org/officeDocument/2006/relationships/hyperlink" Target="https://authorservices.wiley.com/author-resources/Journal-Authors/open-access/onlineopen.html" TargetMode="External"/><Relationship Id="rId49" Type="http://schemas.openxmlformats.org/officeDocument/2006/relationships/hyperlink" Target="https://publications.agu.org/open-access" TargetMode="External"/><Relationship Id="rId1617" Type="http://schemas.openxmlformats.org/officeDocument/2006/relationships/hyperlink" Target="https://authorservices.wiley.com/author-resources/Journal-Authors/submission-peer-review/orcid.html" TargetMode="External"/><Relationship Id="rId1824" Type="http://schemas.openxmlformats.org/officeDocument/2006/relationships/hyperlink" Target="https://onlinelibrary.wiley.com/page/journal/2691171x/homepage/open-access" TargetMode="External"/><Relationship Id="rId198" Type="http://schemas.openxmlformats.org/officeDocument/2006/relationships/hyperlink" Target="https://ietresearch.onlinelibrary.wiley.com/hub/journal/17518717/homepage/open-access" TargetMode="External"/><Relationship Id="rId265" Type="http://schemas.openxmlformats.org/officeDocument/2006/relationships/hyperlink" Target="https://authorservices.wiley.com/author-resources/Journal-Authors/open-access/article-publication-charges.html" TargetMode="External"/><Relationship Id="rId472" Type="http://schemas.openxmlformats.org/officeDocument/2006/relationships/hyperlink" Target="https://onlinelibrary.wiley.com/page/journal/10970282/homepage/FundedAccess.html" TargetMode="External"/><Relationship Id="rId125" Type="http://schemas.openxmlformats.org/officeDocument/2006/relationships/hyperlink" Target="https://onlinelibrary.wiley.com/page/journal/26438429/homepage/author-guidelines" TargetMode="External"/><Relationship Id="rId332" Type="http://schemas.openxmlformats.org/officeDocument/2006/relationships/hyperlink" Target="https://authorservices.wiley.com/author-resources/Journal-Authors/open-access/article-publication-charges.html" TargetMode="External"/><Relationship Id="rId777" Type="http://schemas.openxmlformats.org/officeDocument/2006/relationships/hyperlink" Target="https://onlinelibrary.wiley.com/page/journal/1099128X/homepage/FundedAccess.html" TargetMode="External"/><Relationship Id="rId984" Type="http://schemas.openxmlformats.org/officeDocument/2006/relationships/hyperlink" Target="https://authorservices.wiley.com/author-resources/Journal-Authors/open-access/article-publication-charges.html" TargetMode="External"/><Relationship Id="rId637" Type="http://schemas.openxmlformats.org/officeDocument/2006/relationships/hyperlink" Target="https://onlinelibrary.wiley.com/page/journal/16000633/homepage/FundedAccess.html" TargetMode="External"/><Relationship Id="rId844" Type="http://schemas.openxmlformats.org/officeDocument/2006/relationships/hyperlink" Target="https://onlinelibrary.wiley.com/page/journal/17520606/homepage/FundedAccess.html" TargetMode="External"/><Relationship Id="rId1267" Type="http://schemas.openxmlformats.org/officeDocument/2006/relationships/hyperlink" Target="https://authorservices.wiley.com/author-resources/Journal-Authors/open-access/hybrid-open-access.html" TargetMode="External"/><Relationship Id="rId1474" Type="http://schemas.openxmlformats.org/officeDocument/2006/relationships/hyperlink" Target="https://authorservices.wiley.com/author-resources/Journal-Authors/open-access/onlineopen.html" TargetMode="External"/><Relationship Id="rId1681" Type="http://schemas.openxmlformats.org/officeDocument/2006/relationships/hyperlink" Target="https://authorservices.wiley.com/author-resources/Journal-Authors/submission-peer-review/orcid.html" TargetMode="External"/><Relationship Id="rId704" Type="http://schemas.openxmlformats.org/officeDocument/2006/relationships/hyperlink" Target="https://onlinelibrary.wiley.com/page/journal/13652400/homepage/FundedAccess.html" TargetMode="External"/><Relationship Id="rId911" Type="http://schemas.openxmlformats.org/officeDocument/2006/relationships/hyperlink" Target="https://onlinelibrary.wiley.com/page/journal/14683083/homepage/FundedAccess.html" TargetMode="External"/><Relationship Id="rId1127" Type="http://schemas.openxmlformats.org/officeDocument/2006/relationships/hyperlink" Target="https://onlinelibrary.wiley.com/page/journal/26924560/homepage/author-guidelines" TargetMode="External"/><Relationship Id="rId1334" Type="http://schemas.openxmlformats.org/officeDocument/2006/relationships/hyperlink" Target="https://authorservices.wiley.com/author-resources/Journal-Authors/open-access/hybrid-open-access.html" TargetMode="External"/><Relationship Id="rId1541" Type="http://schemas.openxmlformats.org/officeDocument/2006/relationships/hyperlink" Target="https://besjournals.onlinelibrary.wiley.com/hub/editorial-policies" TargetMode="External"/><Relationship Id="rId1779" Type="http://schemas.openxmlformats.org/officeDocument/2006/relationships/hyperlink" Target="https://onlinelibrary.wiley.com/page/journal/gheg/homepage/author-guidelines" TargetMode="External"/><Relationship Id="rId40" Type="http://schemas.openxmlformats.org/officeDocument/2006/relationships/hyperlink" Target="https://onlinelibrary.wiley.com/page/journal/17449987/homepage/FundedAccess.html" TargetMode="External"/><Relationship Id="rId1401" Type="http://schemas.openxmlformats.org/officeDocument/2006/relationships/hyperlink" Target="https://journals.iucr.org/f/services/greenopenaccess.html" TargetMode="External"/><Relationship Id="rId1639" Type="http://schemas.openxmlformats.org/officeDocument/2006/relationships/hyperlink" Target="https://onlinelibrary.wiley.com/page/journal/20954697/homepage/open-access" TargetMode="External"/><Relationship Id="rId1846" Type="http://schemas.openxmlformats.org/officeDocument/2006/relationships/hyperlink" Target="https://ietresearch.onlinelibrary.wiley.com/hub/journal/29952182/homepage/author-guidelines" TargetMode="External"/><Relationship Id="rId1706" Type="http://schemas.openxmlformats.org/officeDocument/2006/relationships/hyperlink" Target="https://authorservices.wiley.com/author-resources/Journal-Authors/open-access/onlineopen.html" TargetMode="External"/><Relationship Id="rId1913" Type="http://schemas.openxmlformats.org/officeDocument/2006/relationships/hyperlink" Target="https://onlinelibrary.wiley.com/page/journal/3066988x/homepage/author-guidelines" TargetMode="External"/><Relationship Id="rId287" Type="http://schemas.openxmlformats.org/officeDocument/2006/relationships/hyperlink" Target="https://authorservices.wiley.com/author-resources/Journal-Authors/open-access/article-publication-charges.html" TargetMode="External"/><Relationship Id="rId494" Type="http://schemas.openxmlformats.org/officeDocument/2006/relationships/hyperlink" Target="https://onlinelibrary.wiley.com/page/journal/14683156/homepage/FundedAccess.html" TargetMode="External"/><Relationship Id="rId147" Type="http://schemas.openxmlformats.org/officeDocument/2006/relationships/hyperlink" Target="https://www.agronomy.org/publications/journals/author-resources/editorial-policies" TargetMode="External"/><Relationship Id="rId354" Type="http://schemas.openxmlformats.org/officeDocument/2006/relationships/hyperlink" Target="https://authorservices.wiley.com/author-resources/Journal-Authors/open-access/article-publication-charges.html" TargetMode="External"/><Relationship Id="rId799" Type="http://schemas.openxmlformats.org/officeDocument/2006/relationships/hyperlink" Target="https://onlinelibrary.wiley.com/page/journal/15566676/homepage/FundedAccess.html" TargetMode="External"/><Relationship Id="rId1191" Type="http://schemas.openxmlformats.org/officeDocument/2006/relationships/hyperlink" Target="https://ietresearch.onlinelibrary.wiley.com/hub/journal/17519667/homepage/author-guidelines" TargetMode="External"/><Relationship Id="rId561" Type="http://schemas.openxmlformats.org/officeDocument/2006/relationships/hyperlink" Target="https://onlinelibrary.wiley.com/page/journal/1752699x/homepage/fundedaccess.html" TargetMode="External"/><Relationship Id="rId659" Type="http://schemas.openxmlformats.org/officeDocument/2006/relationships/hyperlink" Target="https://onlinelibrary.wiley.com/page/journal/17569338/homepage/FundedAccess.html" TargetMode="External"/><Relationship Id="rId866" Type="http://schemas.openxmlformats.org/officeDocument/2006/relationships/hyperlink" Target="https://onlinelibrary.wiley.com/page/journal/1554527X/homepage/FundedAccess.html" TargetMode="External"/><Relationship Id="rId1289" Type="http://schemas.openxmlformats.org/officeDocument/2006/relationships/hyperlink" Target="https://authorservices.wiley.com/author-resources/Journal-Authors/open-access/hybrid-open-access.html" TargetMode="External"/><Relationship Id="rId1496" Type="http://schemas.openxmlformats.org/officeDocument/2006/relationships/hyperlink" Target="https://authorservices.wiley.com/author-resources/Journal-Authors/open-access/onlineopen.html" TargetMode="External"/><Relationship Id="rId214" Type="http://schemas.openxmlformats.org/officeDocument/2006/relationships/hyperlink" Target="https://authorservices.wiley.com/author-resources/Journal-Authors/open-access/article-publication-charges.html" TargetMode="External"/><Relationship Id="rId421" Type="http://schemas.openxmlformats.org/officeDocument/2006/relationships/hyperlink" Target="https://authorservices.wiley.com/author-resources/Journal-Authors/open-access/article-publication-charges.html" TargetMode="External"/><Relationship Id="rId519" Type="http://schemas.openxmlformats.org/officeDocument/2006/relationships/hyperlink" Target="https://onlinelibrary.wiley.com/page/journal/1522726X/homepage/FundedAccess.html" TargetMode="External"/><Relationship Id="rId1051" Type="http://schemas.openxmlformats.org/officeDocument/2006/relationships/hyperlink" Target="https://authorservices.wiley.com/author-resources/Journal-Authors/open-access/article-publication-charges.html" TargetMode="External"/><Relationship Id="rId1149" Type="http://schemas.openxmlformats.org/officeDocument/2006/relationships/hyperlink" Target="https://ietresearch.onlinelibrary.wiley.com/hub/journal/17518636/homepage/author-guidelines" TargetMode="External"/><Relationship Id="rId1356" Type="http://schemas.openxmlformats.org/officeDocument/2006/relationships/hyperlink" Target="https://authorservices.wiley.com/author-resources/Journal-Authors/open-access/index.html" TargetMode="External"/><Relationship Id="rId726" Type="http://schemas.openxmlformats.org/officeDocument/2006/relationships/hyperlink" Target="https://onlinelibrary.wiley.com/page/journal/14470594/homepage/FundedAccess.html" TargetMode="External"/><Relationship Id="rId933" Type="http://schemas.openxmlformats.org/officeDocument/2006/relationships/hyperlink" Target="https://onlinelibrary.wiley.com/page/journal/14679922/homepage/FundedAccess.html" TargetMode="External"/><Relationship Id="rId1009" Type="http://schemas.openxmlformats.org/officeDocument/2006/relationships/hyperlink" Target="https://authorservices.wiley.com/author-resources/Journal-Authors/open-access/article-publication-charges.html" TargetMode="External"/><Relationship Id="rId1563" Type="http://schemas.openxmlformats.org/officeDocument/2006/relationships/hyperlink" Target="https://physoc.onlinelibrary.wiley.com/hub/journal/1469445x/about/open-access" TargetMode="External"/><Relationship Id="rId1770" Type="http://schemas.openxmlformats.org/officeDocument/2006/relationships/hyperlink" Target="https://onlinelibrary.wiley.com/page/journal/4058/homepage/open-access" TargetMode="External"/><Relationship Id="rId1868" Type="http://schemas.openxmlformats.org/officeDocument/2006/relationships/hyperlink" Target="https://authorservices.wiley.com/author-resources/Journal-Authors/open-access/about-our-fully-gold-open-access-journals/open-access-policy.html" TargetMode="External"/><Relationship Id="rId62" Type="http://schemas.openxmlformats.org/officeDocument/2006/relationships/hyperlink" Target="https://onlinelibrary.wiley.com/page/journal/2199160x/homepage/2707_authorresources.html" TargetMode="External"/><Relationship Id="rId1216" Type="http://schemas.openxmlformats.org/officeDocument/2006/relationships/hyperlink" Target="https://ietresearch.onlinelibrary.wiley.com/hub/journal/17554543/homepage/author-guidelines" TargetMode="External"/><Relationship Id="rId1423" Type="http://schemas.openxmlformats.org/officeDocument/2006/relationships/hyperlink" Target="https://authorservices.wiley.com/author-resources/Journal-Authors/open-access/onlineopen.html" TargetMode="External"/><Relationship Id="rId1630" Type="http://schemas.openxmlformats.org/officeDocument/2006/relationships/hyperlink" Target="https://onlinelibrary.wiley.com/page/journal/28351096/homepage/open-access" TargetMode="External"/><Relationship Id="rId1728" Type="http://schemas.openxmlformats.org/officeDocument/2006/relationships/hyperlink" Target="https://onlinelibrary.wiley.com/page/journal/28376757/homepage/open-access" TargetMode="External"/><Relationship Id="rId169" Type="http://schemas.openxmlformats.org/officeDocument/2006/relationships/hyperlink" Target="https://onlinelibrary.wiley.com/page/journal/25119044/homepage/2820_onlineopen.html" TargetMode="External"/><Relationship Id="rId376" Type="http://schemas.openxmlformats.org/officeDocument/2006/relationships/hyperlink" Target="https://onlinelibrary.wiley.com/page/journal/16154169/homepage/2258_onlineopen.html" TargetMode="External"/><Relationship Id="rId583" Type="http://schemas.openxmlformats.org/officeDocument/2006/relationships/hyperlink" Target="https://onlinelibrary.wiley.com/page/journal/15353966/homepage/FundedAccess.html" TargetMode="External"/><Relationship Id="rId790" Type="http://schemas.openxmlformats.org/officeDocument/2006/relationships/hyperlink" Target="https://onlinelibrary.wiley.com/page/journal/15206629/homepage/FundedAccess.html" TargetMode="External"/><Relationship Id="rId4" Type="http://schemas.openxmlformats.org/officeDocument/2006/relationships/hyperlink" Target="https://authorservices.wiley.com/author-resources/Journal-Authors/licensing/self-archiving.html" TargetMode="External"/><Relationship Id="rId236" Type="http://schemas.openxmlformats.org/officeDocument/2006/relationships/hyperlink" Target="https://authorservices.wiley.com/author-resources/Journal-Authors/open-access/article-publication-charges.html" TargetMode="External"/><Relationship Id="rId443" Type="http://schemas.openxmlformats.org/officeDocument/2006/relationships/hyperlink" Target="https://ietresearch.onlinelibrary.wiley.com/hub/journal/25152947/homepage/open-access" TargetMode="External"/><Relationship Id="rId650" Type="http://schemas.openxmlformats.org/officeDocument/2006/relationships/hyperlink" Target="https://onlinelibrary.wiley.com/page/journal/21944296/homepage/onlineopen" TargetMode="External"/><Relationship Id="rId888" Type="http://schemas.openxmlformats.org/officeDocument/2006/relationships/hyperlink" Target="https://onlinelibrary.wiley.com/page/journal/10991417/homepage/FundedAccess.html" TargetMode="External"/><Relationship Id="rId1073" Type="http://schemas.openxmlformats.org/officeDocument/2006/relationships/hyperlink" Target="https://onlinelibrary.wiley.com/page/journal/1861471X/homepage/onlineopen" TargetMode="External"/><Relationship Id="rId1280" Type="http://schemas.openxmlformats.org/officeDocument/2006/relationships/hyperlink" Target="https://authorservices.wiley.com/author-resources/Journal-Authors/open-access/hybrid-open-access.html" TargetMode="External"/><Relationship Id="rId303" Type="http://schemas.openxmlformats.org/officeDocument/2006/relationships/hyperlink" Target="https://authorservices.wiley.com/author-resources/Journal-Authors/open-access/article-publication-charges.html" TargetMode="External"/><Relationship Id="rId748" Type="http://schemas.openxmlformats.org/officeDocument/2006/relationships/hyperlink" Target="https://onlinelibrary.wiley.com/page/journal/15231496/homepage/FundedAccess.html" TargetMode="External"/><Relationship Id="rId955" Type="http://schemas.openxmlformats.org/officeDocument/2006/relationships/hyperlink" Target="https://onlinelibrary.wiley.com/page/journal/17487692/homepage/FundedAccess.html" TargetMode="External"/><Relationship Id="rId1140" Type="http://schemas.openxmlformats.org/officeDocument/2006/relationships/hyperlink" Target="https://ietresearch.onlinelibrary.wiley.com/hub/journal/25177567/homepage/author-guidelines" TargetMode="External"/><Relationship Id="rId1378" Type="http://schemas.openxmlformats.org/officeDocument/2006/relationships/hyperlink" Target="https://authorservices.wiley.com/author-resources/Journal-Authors/licensing/self-archiving.html" TargetMode="External"/><Relationship Id="rId1585" Type="http://schemas.openxmlformats.org/officeDocument/2006/relationships/hyperlink" Target="https://authorservices.wiley.com/author-resources/Journal-Authors/submission-peer-review/orcid.html" TargetMode="External"/><Relationship Id="rId1792" Type="http://schemas.openxmlformats.org/officeDocument/2006/relationships/hyperlink" Target="https://ietresearch.onlinelibrary.wiley.com/page/journal/ietis/homepage/open-access" TargetMode="External"/><Relationship Id="rId84" Type="http://schemas.openxmlformats.org/officeDocument/2006/relationships/hyperlink" Target="https://bsapubs.onlinelibrary.wiley.com/hub/journal/15372197/homepage/forauthors" TargetMode="External"/><Relationship Id="rId510" Type="http://schemas.openxmlformats.org/officeDocument/2006/relationships/hyperlink" Target="https://onlinelibrary.wiley.com/page/journal/17447976/homepage/FundedAccess.html" TargetMode="External"/><Relationship Id="rId608" Type="http://schemas.openxmlformats.org/officeDocument/2006/relationships/hyperlink" Target="https://onlinelibrary.wiley.com/page/journal/1440169X/homepage/FundedAccess.html" TargetMode="External"/><Relationship Id="rId815" Type="http://schemas.openxmlformats.org/officeDocument/2006/relationships/hyperlink" Target="https://onlinelibrary.wiley.com/page/journal/10958649/homepage/FundedAccess.html" TargetMode="External"/><Relationship Id="rId1238" Type="http://schemas.openxmlformats.org/officeDocument/2006/relationships/hyperlink" Target="https://ietresearch.onlinelibrary.wiley.com/hub/journal/17518857/homepage/author-guidelines" TargetMode="External"/><Relationship Id="rId1445" Type="http://schemas.openxmlformats.org/officeDocument/2006/relationships/hyperlink" Target="https://authorservices.wiley.com/author-resources/Journal-Authors/open-access/onlineopen.html" TargetMode="External"/><Relationship Id="rId1652" Type="http://schemas.openxmlformats.org/officeDocument/2006/relationships/hyperlink" Target="https://authorservices.wiley.com/author-resources/Journal-Authors/open-access/article-publication-charges.html" TargetMode="External"/><Relationship Id="rId1000" Type="http://schemas.openxmlformats.org/officeDocument/2006/relationships/hyperlink" Target="https://authorservices.wiley.com/author-resources/Journal-Authors/open-access/article-publication-charges.html" TargetMode="External"/><Relationship Id="rId1305" Type="http://schemas.openxmlformats.org/officeDocument/2006/relationships/hyperlink" Target="https://authorservices.wiley.com/author-resources/Journal-Authors/open-access/hybrid-open-access.html" TargetMode="External"/><Relationship Id="rId1512" Type="http://schemas.openxmlformats.org/officeDocument/2006/relationships/hyperlink" Target="https://onlinelibrary.wiley.com/page/journal/2770100x/homepage/open-access" TargetMode="External"/><Relationship Id="rId1817" Type="http://schemas.openxmlformats.org/officeDocument/2006/relationships/hyperlink" Target="https://authorservices.wiley.com/author-resources/Journal-Authors/open-access/onlineopen.html" TargetMode="External"/><Relationship Id="rId11" Type="http://schemas.openxmlformats.org/officeDocument/2006/relationships/hyperlink" Target="https://authorservices.wiley.com/author-resources/Journal-Authors/licensing/self-archiving.html" TargetMode="External"/><Relationship Id="rId398" Type="http://schemas.openxmlformats.org/officeDocument/2006/relationships/hyperlink" Target="https://ietresearch.onlinelibrary.wiley.com/hub/journal/26316315/homepage/open-access" TargetMode="External"/><Relationship Id="rId160" Type="http://schemas.openxmlformats.org/officeDocument/2006/relationships/hyperlink" Target="https://onlinelibrary.wiley.com/page/journal/16000587/homepage/FundedAccess.html" TargetMode="External"/><Relationship Id="rId258" Type="http://schemas.openxmlformats.org/officeDocument/2006/relationships/hyperlink" Target="https://authorservices.wiley.com/author-resources/Journal-Authors/open-access/article-publication-charges.html" TargetMode="External"/><Relationship Id="rId465" Type="http://schemas.openxmlformats.org/officeDocument/2006/relationships/hyperlink" Target="https://onlinelibrary.wiley.com/page/journal/15211878/homepage/FundedAcccess.html" TargetMode="External"/><Relationship Id="rId672" Type="http://schemas.openxmlformats.org/officeDocument/2006/relationships/hyperlink" Target="https://onlinelibrary.wiley.com/page/journal/14681331/homepage/FundedAccess.html" TargetMode="External"/><Relationship Id="rId1095" Type="http://schemas.openxmlformats.org/officeDocument/2006/relationships/hyperlink" Target="http://onlinelibrary.wiley.com/page/journal/20563744/homepage/open_access_license_and_copyright.htm" TargetMode="External"/><Relationship Id="rId118" Type="http://schemas.openxmlformats.org/officeDocument/2006/relationships/hyperlink" Target="https://www.onlinelibrary.wiley.com/journal/25673173" TargetMode="External"/><Relationship Id="rId325" Type="http://schemas.openxmlformats.org/officeDocument/2006/relationships/hyperlink" Target="https://authorservices.wiley.com/author-resources/Journal-Authors/open-access/article-publication-charges.html" TargetMode="External"/><Relationship Id="rId532" Type="http://schemas.openxmlformats.org/officeDocument/2006/relationships/hyperlink" Target="https://chemistry-europe.onlinelibrary.wiley.com/hub/journal/23656549/onlineopen" TargetMode="External"/><Relationship Id="rId977" Type="http://schemas.openxmlformats.org/officeDocument/2006/relationships/hyperlink" Target="https://authorservices.wiley.com/author-resources/Journal-Authors/open-access/article-publication-charges.html" TargetMode="External"/><Relationship Id="rId1162" Type="http://schemas.openxmlformats.org/officeDocument/2006/relationships/hyperlink" Target="https://ietresearch.onlinelibrary.wiley.com/hub/journal/17519640/homepage/author-guidelines" TargetMode="External"/><Relationship Id="rId837" Type="http://schemas.openxmlformats.org/officeDocument/2006/relationships/hyperlink" Target="https://onlinelibrary.wiley.com/page/journal/15444767/homepage/FundedAccess.html" TargetMode="External"/><Relationship Id="rId1022" Type="http://schemas.openxmlformats.org/officeDocument/2006/relationships/hyperlink" Target="https://authorservices.wiley.com/author-resources/Journal-Authors/open-access/article-publication-charges.html" TargetMode="External"/><Relationship Id="rId1467" Type="http://schemas.openxmlformats.org/officeDocument/2006/relationships/hyperlink" Target="https://authorservices.wiley.com/author-resources/Journal-Authors/licensing/self-archiving.html" TargetMode="External"/><Relationship Id="rId1674" Type="http://schemas.openxmlformats.org/officeDocument/2006/relationships/hyperlink" Target="http://www.wileyauthors.com/datasharing" TargetMode="External"/><Relationship Id="rId1881" Type="http://schemas.openxmlformats.org/officeDocument/2006/relationships/hyperlink" Target="https://onlinelibrary.wiley.com/page/journal/29941806/homepage/open-access" TargetMode="External"/><Relationship Id="rId904" Type="http://schemas.openxmlformats.org/officeDocument/2006/relationships/hyperlink" Target="https://onlinelibrary.wiley.com/page/journal/14679841/homepage/FundedAccess.html" TargetMode="External"/><Relationship Id="rId1327" Type="http://schemas.openxmlformats.org/officeDocument/2006/relationships/hyperlink" Target="https://authorservices.wiley.com/author-resources/Journal-Authors/open-access/hybrid-open-access.html" TargetMode="External"/><Relationship Id="rId1534" Type="http://schemas.openxmlformats.org/officeDocument/2006/relationships/hyperlink" Target="https://onlinelibrary.wiley.com/page/journal/27511219/homepage/open-access" TargetMode="External"/><Relationship Id="rId1741" Type="http://schemas.openxmlformats.org/officeDocument/2006/relationships/hyperlink" Target="https://www.agu.org/publish-with-agu/publish/author-resources/data-and-software-for-authors" TargetMode="External"/><Relationship Id="rId33" Type="http://schemas.openxmlformats.org/officeDocument/2006/relationships/hyperlink" Target="https://ascpt.onlinelibrary.wiley.com/hub/journal/17528062/journal-resources/article-publication-charges" TargetMode="External"/><Relationship Id="rId1601" Type="http://schemas.openxmlformats.org/officeDocument/2006/relationships/hyperlink" Target="https://onlinelibrary.wiley.com/page/journal/28344448/homepage/open-access" TargetMode="External"/><Relationship Id="rId1839" Type="http://schemas.openxmlformats.org/officeDocument/2006/relationships/hyperlink" Target="https://onlinelibrary.wiley.com/page/journal/2994175x/homepage/open-access" TargetMode="External"/><Relationship Id="rId182" Type="http://schemas.openxmlformats.org/officeDocument/2006/relationships/hyperlink" Target="https://authorservices.wiley.com/author-resources/Journal-Authors/licensing-open-access/open-access/preprints-policy.html" TargetMode="External"/><Relationship Id="rId1906" Type="http://schemas.openxmlformats.org/officeDocument/2006/relationships/hyperlink" Target="https://onlinelibrary.wiley.com/page/journal/30656001/homepage/open-access" TargetMode="External"/><Relationship Id="rId487" Type="http://schemas.openxmlformats.org/officeDocument/2006/relationships/hyperlink" Target="https://onlinelibrary.wiley.com/page/journal/20448260/homepage/FundedAccess.html" TargetMode="External"/><Relationship Id="rId694" Type="http://schemas.openxmlformats.org/officeDocument/2006/relationships/hyperlink" Target="https://onlinelibrary.wiley.com/page/journal/18733468/homepage/FundedAccess.html" TargetMode="External"/><Relationship Id="rId347" Type="http://schemas.openxmlformats.org/officeDocument/2006/relationships/hyperlink" Target="https://authorservices.wiley.com/author-resources/Journal-Authors/open-access/article-publication-charges.html" TargetMode="External"/><Relationship Id="rId999" Type="http://schemas.openxmlformats.org/officeDocument/2006/relationships/hyperlink" Target="https://authorservices.wiley.com/author-resources/Journal-Authors/open-access/article-publication-charges.html" TargetMode="External"/><Relationship Id="rId1184" Type="http://schemas.openxmlformats.org/officeDocument/2006/relationships/hyperlink" Target="https://ietresearch.onlinelibrary.wiley.com/hub/journal/20533713/homepage/open-access" TargetMode="External"/><Relationship Id="rId554" Type="http://schemas.openxmlformats.org/officeDocument/2006/relationships/hyperlink" Target="https://onlinelibrary.wiley.com/page/journal/17088208/homepage/FundedAccess.html" TargetMode="External"/><Relationship Id="rId761" Type="http://schemas.openxmlformats.org/officeDocument/2006/relationships/hyperlink" Target="https://onlinelibrary.wiley.com/page/journal/14681293/homepage/FundedAccess.html" TargetMode="External"/><Relationship Id="rId859" Type="http://schemas.openxmlformats.org/officeDocument/2006/relationships/hyperlink" Target="https://onlinelibrary.wiley.com/page/journal/17486653/homepage/FundedAccess.html" TargetMode="External"/><Relationship Id="rId1391" Type="http://schemas.openxmlformats.org/officeDocument/2006/relationships/hyperlink" Target="https://journals.iucr.org/a/services/datasharingpolicy.html" TargetMode="External"/><Relationship Id="rId1489" Type="http://schemas.openxmlformats.org/officeDocument/2006/relationships/hyperlink" Target="https://scijournals.onlinelibrary.wiley.com/hub/journal/25735098/homepage/fundedaccess" TargetMode="External"/><Relationship Id="rId1696" Type="http://schemas.openxmlformats.org/officeDocument/2006/relationships/hyperlink" Target="https://onlinelibrary.wiley.com/page/journal/29944139/homepage/open-access" TargetMode="External"/><Relationship Id="rId207" Type="http://schemas.openxmlformats.org/officeDocument/2006/relationships/hyperlink" Target="https://ietresearch.onlinelibrary.wiley.com/hub/journal/17518792/homepage/open-access" TargetMode="External"/><Relationship Id="rId414" Type="http://schemas.openxmlformats.org/officeDocument/2006/relationships/hyperlink" Target="https://authorservices.wiley.com/author-resources/Journal-Authors/licensing/self-archiving.html" TargetMode="External"/><Relationship Id="rId621" Type="http://schemas.openxmlformats.org/officeDocument/2006/relationships/hyperlink" Target="https://onlinelibrary.wiley.com/page/journal/14677717/homepage/FundedAccess.html" TargetMode="External"/><Relationship Id="rId1044" Type="http://schemas.openxmlformats.org/officeDocument/2006/relationships/hyperlink" Target="https://authorservices.wiley.com/author-resources/Journal-Authors/open-access/article-publication-charges.html" TargetMode="External"/><Relationship Id="rId1251" Type="http://schemas.openxmlformats.org/officeDocument/2006/relationships/hyperlink" Target="https://bvajournals.onlinelibrary.wiley.com/hub/journal/20526113/open-access" TargetMode="External"/><Relationship Id="rId1349" Type="http://schemas.openxmlformats.org/officeDocument/2006/relationships/hyperlink" Target="https://authorservices.wiley.com/author-resources/Journal-Authors/open-access/index.html" TargetMode="External"/><Relationship Id="rId719" Type="http://schemas.openxmlformats.org/officeDocument/2006/relationships/hyperlink" Target="https://onlinelibrary.wiley.com/page/journal/15384632/homepage/FundedAccess.html" TargetMode="External"/><Relationship Id="rId926" Type="http://schemas.openxmlformats.org/officeDocument/2006/relationships/hyperlink" Target="https://onlinelibrary.wiley.com/page/journal/17471796/homepage/FundedAccess.html" TargetMode="External"/><Relationship Id="rId1111" Type="http://schemas.openxmlformats.org/officeDocument/2006/relationships/hyperlink" Target="https://onlinelibrary.wiley.com/page/journal/15396975/homepage/ForAuthors.html" TargetMode="External"/><Relationship Id="rId1556" Type="http://schemas.openxmlformats.org/officeDocument/2006/relationships/hyperlink" Target="https://authorservices.wiley.com/author-resources/Journal-Authors/open-access/onlineopen.html" TargetMode="External"/><Relationship Id="rId1763" Type="http://schemas.openxmlformats.org/officeDocument/2006/relationships/hyperlink" Target="https://onlinelibrary.wiley.com/page/journal/30062691/homepage/author-guidelines" TargetMode="External"/><Relationship Id="rId55" Type="http://schemas.openxmlformats.org/officeDocument/2006/relationships/hyperlink" Target="https://authorservices.wiley.com/author-resources/Journal-Authors/licensing-open-access/open-access/preprints-policy.html" TargetMode="External"/><Relationship Id="rId1209" Type="http://schemas.openxmlformats.org/officeDocument/2006/relationships/hyperlink" Target="https://ietresearch.onlinelibrary.wiley.com/hub/journal/25143255/homepage/author-guidelines" TargetMode="External"/><Relationship Id="rId1416" Type="http://schemas.openxmlformats.org/officeDocument/2006/relationships/hyperlink" Target="https://journals.iucr.org/a/services/openaccess.html" TargetMode="External"/><Relationship Id="rId1623" Type="http://schemas.openxmlformats.org/officeDocument/2006/relationships/hyperlink" Target="https://authorservices.wiley.com/asset/Wiley-Journal-APCs-OnlineOpen.xlsx" TargetMode="External"/><Relationship Id="rId1830" Type="http://schemas.openxmlformats.org/officeDocument/2006/relationships/hyperlink" Target="https://ietresearch.onlinelibrary.wiley.com/hub/journal/29952166/homepage/author-guidelines" TargetMode="External"/><Relationship Id="rId271" Type="http://schemas.openxmlformats.org/officeDocument/2006/relationships/hyperlink" Target="https://authorservices.wiley.com/author-resources/Journal-Authors/open-access/article-publication-charges.html" TargetMode="External"/><Relationship Id="rId131" Type="http://schemas.openxmlformats.org/officeDocument/2006/relationships/hyperlink" Target="https://acsess.onlinelibrary.wiley.com/hub/journal/25782703/openaccess" TargetMode="External"/><Relationship Id="rId369" Type="http://schemas.openxmlformats.org/officeDocument/2006/relationships/hyperlink" Target="https://onlinelibrary.wiley.com/page/journal/17481716/homepage/FundedAccess.html" TargetMode="External"/><Relationship Id="rId576" Type="http://schemas.openxmlformats.org/officeDocument/2006/relationships/hyperlink" Target="https://onlinelibrary.wiley.com/page/journal/17414520/homepage/FundedAccess.html" TargetMode="External"/><Relationship Id="rId783" Type="http://schemas.openxmlformats.org/officeDocument/2006/relationships/hyperlink" Target="https://onlinelibrary.wiley.com/page/journal/13652702/homepage/FundedAccess.html" TargetMode="External"/><Relationship Id="rId990" Type="http://schemas.openxmlformats.org/officeDocument/2006/relationships/hyperlink" Target="https://authorservices.wiley.com/author-resources/Journal-Authors/open-access/article-publication-charges.html" TargetMode="External"/><Relationship Id="rId229" Type="http://schemas.openxmlformats.org/officeDocument/2006/relationships/hyperlink" Target="https://authorservices.wiley.com/author-resources/Journal-Authors/open-access/article-publication-charges.html" TargetMode="External"/><Relationship Id="rId436" Type="http://schemas.openxmlformats.org/officeDocument/2006/relationships/hyperlink" Target="https://ietresearch.onlinelibrary.wiley.com/hub/journal/24682322/homepage/author-guidelines" TargetMode="External"/><Relationship Id="rId643" Type="http://schemas.openxmlformats.org/officeDocument/2006/relationships/hyperlink" Target="https://onlinelibrary.wiley.com/page/journal/14754932/homepage/FundedAccess.html" TargetMode="External"/><Relationship Id="rId1066" Type="http://schemas.openxmlformats.org/officeDocument/2006/relationships/hyperlink" Target="https://authorservices.wiley.com/author-resources/Journal-Authors/open-access/article-publication-charges.html" TargetMode="External"/><Relationship Id="rId1273" Type="http://schemas.openxmlformats.org/officeDocument/2006/relationships/hyperlink" Target="https://authorservices.wiley.com/author-resources/Journal-Authors/open-access/hybrid-open-access.html" TargetMode="External"/><Relationship Id="rId1480" Type="http://schemas.openxmlformats.org/officeDocument/2006/relationships/hyperlink" Target="https://onlinelibrary.wiley.com/page/journal/27709183/homepage/author-guidelines" TargetMode="External"/><Relationship Id="rId850" Type="http://schemas.openxmlformats.org/officeDocument/2006/relationships/hyperlink" Target="https://onlinelibrary.wiley.com/page/journal/13652818/homepage/FundedAccess.html" TargetMode="External"/><Relationship Id="rId948" Type="http://schemas.openxmlformats.org/officeDocument/2006/relationships/hyperlink" Target="https://onlinelibrary.wiley.com/page/journal/15227243/homepage/FundedAccess.html" TargetMode="External"/><Relationship Id="rId1133" Type="http://schemas.openxmlformats.org/officeDocument/2006/relationships/hyperlink" Target="https://ietresearch.onlinelibrary.wiley.com/hub/journal/26341573/homepage/author-guidelines" TargetMode="External"/><Relationship Id="rId1578" Type="http://schemas.openxmlformats.org/officeDocument/2006/relationships/hyperlink" Target="https://authorservices.wiley.com/author-resources/Journal-Authors/licensing/self-archiving.html" TargetMode="External"/><Relationship Id="rId1785" Type="http://schemas.openxmlformats.org/officeDocument/2006/relationships/hyperlink" Target="https://ietresearch.onlinelibrary.wiley.com/page/journal/ietcdt/homepage/author-guidelines" TargetMode="External"/><Relationship Id="rId77" Type="http://schemas.openxmlformats.org/officeDocument/2006/relationships/hyperlink" Target="https://bjui-journals.onlinelibrary.wiley.com/hub/journal/26884526/homepage/article_publication_charges" TargetMode="External"/><Relationship Id="rId503" Type="http://schemas.openxmlformats.org/officeDocument/2006/relationships/hyperlink" Target="https://onlinelibrary.wiley.com/page/journal/14709856/homepage/FundedAccess.html" TargetMode="External"/><Relationship Id="rId710" Type="http://schemas.openxmlformats.org/officeDocument/2006/relationships/hyperlink" Target="https://onlinelibrary.wiley.com/page/journal/16156854/homepage/onlineopen" TargetMode="External"/><Relationship Id="rId808" Type="http://schemas.openxmlformats.org/officeDocument/2006/relationships/hyperlink" Target="https://onlinelibrary.wiley.com/page/journal/17088240/homepage/FundedAccess.html" TargetMode="External"/><Relationship Id="rId1340" Type="http://schemas.openxmlformats.org/officeDocument/2006/relationships/hyperlink" Target="https://authorservices.wiley.com/author-resources/Journal-Authors/open-access/hybrid-open-access.html" TargetMode="External"/><Relationship Id="rId1438" Type="http://schemas.openxmlformats.org/officeDocument/2006/relationships/hyperlink" Target="https://www.wildlifebiology.org/authors/author-guidelines" TargetMode="External"/><Relationship Id="rId1645" Type="http://schemas.openxmlformats.org/officeDocument/2006/relationships/hyperlink" Target="https://authorservices.wiley.com/author-resources/Journal-Authors/open-access/index.html" TargetMode="External"/><Relationship Id="rId1200" Type="http://schemas.openxmlformats.org/officeDocument/2006/relationships/hyperlink" Target="https://ietresearch.onlinelibrary.wiley.com/hub/journal/17518733/homepage/author-guidelines" TargetMode="External"/><Relationship Id="rId1852" Type="http://schemas.openxmlformats.org/officeDocument/2006/relationships/hyperlink" Target="https://onlinelibrary.wiley.com/page/journal/29979684/homepage/open-access" TargetMode="External"/><Relationship Id="rId1505" Type="http://schemas.openxmlformats.org/officeDocument/2006/relationships/hyperlink" Target="https://authorservices.wiley.com/author-resources/Journal-Authors/licensing-open-access/open-access/preprints-policy.html" TargetMode="External"/><Relationship Id="rId1712" Type="http://schemas.openxmlformats.org/officeDocument/2006/relationships/hyperlink" Target="https://onlinelibrary.wiley.com/page/journal/2831865x/homepage/open-access" TargetMode="External"/><Relationship Id="rId293" Type="http://schemas.openxmlformats.org/officeDocument/2006/relationships/hyperlink" Target="https://authorservices.wiley.com/author-resources/Journal-Authors/open-access/article-publication-charges.html" TargetMode="External"/><Relationship Id="rId153" Type="http://schemas.openxmlformats.org/officeDocument/2006/relationships/hyperlink" Target="https://www.agronomy.org/publications/journals/author-resources/tppj-instructions" TargetMode="External"/><Relationship Id="rId360" Type="http://schemas.openxmlformats.org/officeDocument/2006/relationships/hyperlink" Target="https://authorservices.wiley.com/author-resources/Journal-Authors/open-access/article-publication-charges.html" TargetMode="External"/><Relationship Id="rId598" Type="http://schemas.openxmlformats.org/officeDocument/2006/relationships/hyperlink" Target="https://onlinelibrary.wiley.com/page/journal/15524930/homepage/FundedAccess.html" TargetMode="External"/><Relationship Id="rId220" Type="http://schemas.openxmlformats.org/officeDocument/2006/relationships/hyperlink" Target="https://authorservices.wiley.com/author-resources/Journal-Authors/open-access/article-publication-charges.html" TargetMode="External"/><Relationship Id="rId458" Type="http://schemas.openxmlformats.org/officeDocument/2006/relationships/hyperlink" Target="https://onlinelibrary.wiley.com/page/journal/15367150/homepage/forauthors.html" TargetMode="External"/><Relationship Id="rId665" Type="http://schemas.openxmlformats.org/officeDocument/2006/relationships/hyperlink" Target="https://onlinelibrary.wiley.com/page/journal/14390310/homepage/FundedAccess.html" TargetMode="External"/><Relationship Id="rId872" Type="http://schemas.openxmlformats.org/officeDocument/2006/relationships/hyperlink" Target="https://onlinelibrary.wiley.com/page/journal/17598893/homepage/FundedAccess.html" TargetMode="External"/><Relationship Id="rId1088" Type="http://schemas.openxmlformats.org/officeDocument/2006/relationships/hyperlink" Target="https://onlinelibrary.wiley.com/page/journal/19113846/homepage/Contact.html" TargetMode="External"/><Relationship Id="rId1295" Type="http://schemas.openxmlformats.org/officeDocument/2006/relationships/hyperlink" Target="https://authorservices.wiley.com/author-resources/Journal-Authors/open-access/hybrid-open-access.html" TargetMode="External"/><Relationship Id="rId318" Type="http://schemas.openxmlformats.org/officeDocument/2006/relationships/hyperlink" Target="https://authorservices.wiley.com/author-resources/Journal-Authors/open-access/article-publication-charges.html" TargetMode="External"/><Relationship Id="rId525" Type="http://schemas.openxmlformats.org/officeDocument/2006/relationships/hyperlink" Target="https://chemistry-europe.onlinelibrary.wiley.com/hub/journal/21960216/open-access" TargetMode="External"/><Relationship Id="rId732" Type="http://schemas.openxmlformats.org/officeDocument/2006/relationships/hyperlink" Target="https://onlinelibrary.wiley.com/page/journal/14668238/homepage/FundedAccess.html" TargetMode="External"/><Relationship Id="rId1155" Type="http://schemas.openxmlformats.org/officeDocument/2006/relationships/hyperlink" Target="https://ietresearch.onlinelibrary.wiley.com/hub/journal/26316315/homepage/author-guidelines" TargetMode="External"/><Relationship Id="rId1362" Type="http://schemas.openxmlformats.org/officeDocument/2006/relationships/hyperlink" Target="https://authorservices.wiley.com/author-resources/Journal-Authors/open-access/index.html" TargetMode="External"/><Relationship Id="rId99" Type="http://schemas.openxmlformats.org/officeDocument/2006/relationships/hyperlink" Target="https://www.agronomy.org/publications/journals/author-resources/editorial-policies" TargetMode="External"/><Relationship Id="rId1015" Type="http://schemas.openxmlformats.org/officeDocument/2006/relationships/hyperlink" Target="https://authorservices.wiley.com/author-resources/Journal-Authors/open-access/article-publication-charges.html" TargetMode="External"/><Relationship Id="rId1222" Type="http://schemas.openxmlformats.org/officeDocument/2006/relationships/hyperlink" Target="https://ietresearch.onlinelibrary.wiley.com/hub/journal/17521424/homepage/author-guidelines" TargetMode="External"/><Relationship Id="rId1667" Type="http://schemas.openxmlformats.org/officeDocument/2006/relationships/hyperlink" Target="https://onlinelibrary.wiley.com/page/journal/1873961X/homepage/open-access" TargetMode="External"/><Relationship Id="rId1874" Type="http://schemas.openxmlformats.org/officeDocument/2006/relationships/hyperlink" Target="https://authorservices.wiley.com/author-resources/Journal-Authors/open-access/onlineopen.html" TargetMode="External"/><Relationship Id="rId1527" Type="http://schemas.openxmlformats.org/officeDocument/2006/relationships/hyperlink" Target="https://authorservices.wiley.com/author-resources/Journal-Authors/open-access/onlineopen.html" TargetMode="External"/><Relationship Id="rId1734" Type="http://schemas.openxmlformats.org/officeDocument/2006/relationships/hyperlink" Target="https://onlinelibrary.wiley.com/page/journal/28323556/homepage/open-access" TargetMode="External"/><Relationship Id="rId26" Type="http://schemas.openxmlformats.org/officeDocument/2006/relationships/hyperlink" Target="https://authorservices.wiley.com/author-resources/Journal-Authors/licensing/self-archiving.html" TargetMode="External"/><Relationship Id="rId175" Type="http://schemas.openxmlformats.org/officeDocument/2006/relationships/hyperlink" Target="https://onlinelibrary.wiley.com/page/journal/1467842x/homepage/forauthors.html" TargetMode="External"/><Relationship Id="rId743" Type="http://schemas.openxmlformats.org/officeDocument/2006/relationships/hyperlink" Target="https://onlinelibrary.wiley.com/page/journal/10970347/homepage/FundedAccess.html" TargetMode="External"/><Relationship Id="rId950" Type="http://schemas.openxmlformats.org/officeDocument/2006/relationships/hyperlink" Target="https://onlinelibrary.wiley.com/page/journal/15222594/homepage/FundedAccess.html" TargetMode="External"/><Relationship Id="rId1026" Type="http://schemas.openxmlformats.org/officeDocument/2006/relationships/hyperlink" Target="https://authorservices.wiley.com/author-resources/Journal-Authors/open-access/article-publication-charges.html" TargetMode="External"/><Relationship Id="rId1580" Type="http://schemas.openxmlformats.org/officeDocument/2006/relationships/hyperlink" Target="https://authorservices.wiley.com/author-resources/Journal-Authors/open-access/onlineopen.html" TargetMode="External"/><Relationship Id="rId1678" Type="http://schemas.openxmlformats.org/officeDocument/2006/relationships/hyperlink" Target="https://onlinelibrary.wiley.com/page/journal/27695883/homepage/open-access" TargetMode="External"/><Relationship Id="rId1801" Type="http://schemas.openxmlformats.org/officeDocument/2006/relationships/hyperlink" Target="https://ietresearch.onlinelibrary.wiley.com/page/journal/ietsp/homepage/author-guidelines" TargetMode="External"/><Relationship Id="rId1885" Type="http://schemas.openxmlformats.org/officeDocument/2006/relationships/hyperlink" Target="https://chemistry-europe.onlinelibrary.wiley.com/hub/journal/25109936/notice-to-authors" TargetMode="External"/><Relationship Id="rId382" Type="http://schemas.openxmlformats.org/officeDocument/2006/relationships/hyperlink" Target="https://onlinelibrary.wiley.com/page/journal/14230410/homepage/FundedAccess.html" TargetMode="External"/><Relationship Id="rId603" Type="http://schemas.openxmlformats.org/officeDocument/2006/relationships/hyperlink" Target="https://onlinelibrary.wiley.com/page/journal/16009657/homepage/FundedAccess.html" TargetMode="External"/><Relationship Id="rId687" Type="http://schemas.openxmlformats.org/officeDocument/2006/relationships/hyperlink" Target="https://onlinelibrary.wiley.com/page/journal/15523934/homepage/FundedAccess.html" TargetMode="External"/><Relationship Id="rId810" Type="http://schemas.openxmlformats.org/officeDocument/2006/relationships/hyperlink" Target="https://onlinelibrary.wiley.com/page/journal/17565391/homepage/FundedAccess.html" TargetMode="External"/><Relationship Id="rId908" Type="http://schemas.openxmlformats.org/officeDocument/2006/relationships/hyperlink" Target="https://onlinelibrary.wiley.com/page/journal/17454603/homepage/FundedAccess.html" TargetMode="External"/><Relationship Id="rId1233" Type="http://schemas.openxmlformats.org/officeDocument/2006/relationships/hyperlink" Target="https://ietresearch.onlinelibrary.wiley.com/hub/journal/17518830/homepage/author-guidelines" TargetMode="External"/><Relationship Id="rId1440" Type="http://schemas.openxmlformats.org/officeDocument/2006/relationships/hyperlink" Target="https://onlinelibrary.wiley.com/page/journal/20013078/homepage/author-guidelines" TargetMode="External"/><Relationship Id="rId1538" Type="http://schemas.openxmlformats.org/officeDocument/2006/relationships/hyperlink" Target="https://authorservices.wiley.com/author-resources/Journal-Authors/licensing/self-archiving.html" TargetMode="External"/><Relationship Id="rId242" Type="http://schemas.openxmlformats.org/officeDocument/2006/relationships/hyperlink" Target="https://authorservices.wiley.com/author-resources/Journal-Authors/open-access/article-publication-charges.html" TargetMode="External"/><Relationship Id="rId894" Type="http://schemas.openxmlformats.org/officeDocument/2006/relationships/hyperlink" Target="https://onlinelibrary.wiley.com/page/journal/10982736/homepage/FundedAccess.html" TargetMode="External"/><Relationship Id="rId1177" Type="http://schemas.openxmlformats.org/officeDocument/2006/relationships/hyperlink" Target="https://ietresearch.onlinelibrary.wiley.com/hub/journal/26341581/homepage/author-guidelines" TargetMode="External"/><Relationship Id="rId1300" Type="http://schemas.openxmlformats.org/officeDocument/2006/relationships/hyperlink" Target="https://authorservices.wiley.com/author-resources/Journal-Authors/open-access/hybrid-open-access.html" TargetMode="External"/><Relationship Id="rId1745" Type="http://schemas.openxmlformats.org/officeDocument/2006/relationships/hyperlink" Target="https://onlinelibrary.wiley.com/page/journal/26929430/homepage/open-access" TargetMode="External"/><Relationship Id="rId37" Type="http://schemas.openxmlformats.org/officeDocument/2006/relationships/hyperlink" Target="https://onlinelibrary.wiley.com/page/journal/17414369/homepage/FundedAccess.html" TargetMode="External"/><Relationship Id="rId102" Type="http://schemas.openxmlformats.org/officeDocument/2006/relationships/hyperlink" Target="https://www.agronomy.org/publications/journals/author-resources/nse-instructions" TargetMode="External"/><Relationship Id="rId547" Type="http://schemas.openxmlformats.org/officeDocument/2006/relationships/hyperlink" Target="https://onlinelibrary.wiley.com/page/journal/10960031/homepage/FundedAccess.html" TargetMode="External"/><Relationship Id="rId754" Type="http://schemas.openxmlformats.org/officeDocument/2006/relationships/hyperlink" Target="https://onlinelibrary.wiley.com/page/journal/14682265/homepage/FundedAccess.html" TargetMode="External"/><Relationship Id="rId961" Type="http://schemas.openxmlformats.org/officeDocument/2006/relationships/hyperlink" Target="https://onlinelibrary.wiley.com/page/journal/10981128/homepage/FundedAccess.html" TargetMode="External"/><Relationship Id="rId1384" Type="http://schemas.openxmlformats.org/officeDocument/2006/relationships/hyperlink" Target="https://onlinelibrary.wiley.com/page/journal/17447941/homepage/FundedAccess.html" TargetMode="External"/><Relationship Id="rId1591" Type="http://schemas.openxmlformats.org/officeDocument/2006/relationships/hyperlink" Target="https://authorservices.wiley.com/author-resources/Journal-Authors/open-access/onlineopen.html" TargetMode="External"/><Relationship Id="rId1605" Type="http://schemas.openxmlformats.org/officeDocument/2006/relationships/hyperlink" Target="https://chemistry-europe.onlinelibrary.wiley.com/hub/journal/15213765/preprints" TargetMode="External"/><Relationship Id="rId1689" Type="http://schemas.openxmlformats.org/officeDocument/2006/relationships/hyperlink" Target="https://onlinelibrary.wiley.com/page/journal/25729241/homepage/open-access" TargetMode="External"/><Relationship Id="rId1812" Type="http://schemas.openxmlformats.org/officeDocument/2006/relationships/hyperlink" Target="https://staging.onlinelibrary.wiley.com/page/journal/29962757/homepage/open-access" TargetMode="External"/><Relationship Id="rId90" Type="http://schemas.openxmlformats.org/officeDocument/2006/relationships/hyperlink" Target="https://authorservices.wiley.com/author-resources/Journal-Authors/licensing/self-archiving.html" TargetMode="External"/><Relationship Id="rId186" Type="http://schemas.openxmlformats.org/officeDocument/2006/relationships/hyperlink" Target="https://ietresearch.onlinelibrary.wiley.com/hub/journal/17518636/homepage/open-access" TargetMode="External"/><Relationship Id="rId393" Type="http://schemas.openxmlformats.org/officeDocument/2006/relationships/hyperlink" Target="https://ietresearch.onlinelibrary.wiley.com/hub/journal/25168398/homepage/open-access" TargetMode="External"/><Relationship Id="rId407" Type="http://schemas.openxmlformats.org/officeDocument/2006/relationships/hyperlink" Target="https://ietresearch.onlinelibrary.wiley.com/hub/journal/26328925/homepage/open-access" TargetMode="External"/><Relationship Id="rId614" Type="http://schemas.openxmlformats.org/officeDocument/2006/relationships/hyperlink" Target="https://onlinelibrary.wiley.com/page/journal/15207560/homepage/FundedAccess.html" TargetMode="External"/><Relationship Id="rId821" Type="http://schemas.openxmlformats.org/officeDocument/2006/relationships/hyperlink" Target="https://onlinelibrary.wiley.com/page/journal/1099131X/homepage/FundedAccess.html" TargetMode="External"/><Relationship Id="rId1037" Type="http://schemas.openxmlformats.org/officeDocument/2006/relationships/hyperlink" Target="https://authorservices.wiley.com/author-resources/Journal-Authors/open-access/article-publication-charges.html" TargetMode="External"/><Relationship Id="rId1244" Type="http://schemas.openxmlformats.org/officeDocument/2006/relationships/hyperlink" Target="https://ietresearch.onlinelibrary.wiley.com/hub/journal/20436394/homepage/author-guidelines" TargetMode="External"/><Relationship Id="rId1451" Type="http://schemas.openxmlformats.org/officeDocument/2006/relationships/hyperlink" Target="https://onlinelibrary.wiley.com/page/journal/27692450/homepage/open-access" TargetMode="External"/><Relationship Id="rId1896" Type="http://schemas.openxmlformats.org/officeDocument/2006/relationships/hyperlink" Target="https://chemistry-europe.onlinelibrary.wiley.com/hub/journal/26289725/author-guidelines" TargetMode="External"/><Relationship Id="rId253" Type="http://schemas.openxmlformats.org/officeDocument/2006/relationships/hyperlink" Target="https://authorservices.wiley.com/author-resources/Journal-Authors/open-access/article-publication-charges.html" TargetMode="External"/><Relationship Id="rId460" Type="http://schemas.openxmlformats.org/officeDocument/2006/relationships/hyperlink" Target="https://onlinelibrary.wiley.com/page/journal/20502680/homepage/forauthors.html" TargetMode="External"/><Relationship Id="rId698" Type="http://schemas.openxmlformats.org/officeDocument/2006/relationships/hyperlink" Target="https://onlinelibrary.wiley.com/page/journal/14680416/homepage/FundedAccess.html" TargetMode="External"/><Relationship Id="rId919" Type="http://schemas.openxmlformats.org/officeDocument/2006/relationships/hyperlink" Target="https://onlinelibrary.wiley.com/page/journal/14679892/homepage/FundedAccess.html" TargetMode="External"/><Relationship Id="rId1090" Type="http://schemas.openxmlformats.org/officeDocument/2006/relationships/hyperlink" Target="https://onlinelibrary.wiley.com/page/journal/14653362/homepage/Contact.html" TargetMode="External"/><Relationship Id="rId1104" Type="http://schemas.openxmlformats.org/officeDocument/2006/relationships/hyperlink" Target="https://onlinelibrary.wiley.com/page/journal/17401461/homepage/Contact.html" TargetMode="External"/><Relationship Id="rId1311" Type="http://schemas.openxmlformats.org/officeDocument/2006/relationships/hyperlink" Target="https://authorservices.wiley.com/author-resources/Journal-Authors/open-access/hybrid-open-access.html" TargetMode="External"/><Relationship Id="rId1549" Type="http://schemas.openxmlformats.org/officeDocument/2006/relationships/hyperlink" Target="https://onlinelibrary.wiley.com/page/journal/15213773/homepage/preprints" TargetMode="External"/><Relationship Id="rId1756" Type="http://schemas.openxmlformats.org/officeDocument/2006/relationships/hyperlink" Target="https://alz-journals.onlinelibrary.wiley.com/hub/journal/23528729/homepage/open-access" TargetMode="External"/><Relationship Id="rId48" Type="http://schemas.openxmlformats.org/officeDocument/2006/relationships/hyperlink" Target="https://onlinelibrary.wiley.com/page/journal/16000447/homepage/FundedAccess.html" TargetMode="External"/><Relationship Id="rId113" Type="http://schemas.openxmlformats.org/officeDocument/2006/relationships/hyperlink" Target="https://onlinelibrary.wiley.com/page/journal/20011326/article-publication-charges.html" TargetMode="External"/><Relationship Id="rId320" Type="http://schemas.openxmlformats.org/officeDocument/2006/relationships/hyperlink" Target="https://authorservices.wiley.com/author-resources/Journal-Authors/open-access/article-publication-charges.html" TargetMode="External"/><Relationship Id="rId558" Type="http://schemas.openxmlformats.org/officeDocument/2006/relationships/hyperlink" Target="https://onlinelibrary.wiley.com/page/journal/15326535/homepage/FundedAccess.html" TargetMode="External"/><Relationship Id="rId765" Type="http://schemas.openxmlformats.org/officeDocument/2006/relationships/hyperlink" Target="https://onlinelibrary.wiley.com/page/journal/15206564/homepage/FundedAccess.html" TargetMode="External"/><Relationship Id="rId972" Type="http://schemas.openxmlformats.org/officeDocument/2006/relationships/hyperlink" Target="https://authorservices.wiley.com/author-resources/Journal-Authors/open-access/article-publication-charges.html" TargetMode="External"/><Relationship Id="rId1188" Type="http://schemas.openxmlformats.org/officeDocument/2006/relationships/hyperlink" Target="https://ietresearch.onlinelibrary.wiley.com/hub/journal/23977264/homepage/author-guidelines" TargetMode="External"/><Relationship Id="rId1395" Type="http://schemas.openxmlformats.org/officeDocument/2006/relationships/hyperlink" Target="https://journals.iucr.org/c/services/openaccess.html" TargetMode="External"/><Relationship Id="rId1409" Type="http://schemas.openxmlformats.org/officeDocument/2006/relationships/hyperlink" Target="https://journals.iucr.org/services/orcid.html" TargetMode="External"/><Relationship Id="rId1616" Type="http://schemas.openxmlformats.org/officeDocument/2006/relationships/hyperlink" Target="https://authorservices.wiley.com/author-resources/Journal-Authors/licensing-open-access/open-access/preprints-policy.html" TargetMode="External"/><Relationship Id="rId1823" Type="http://schemas.openxmlformats.org/officeDocument/2006/relationships/hyperlink" Target="https://esajournals.onlinelibrary.wiley.com/hub/journal/28353617/author-guidelines" TargetMode="External"/><Relationship Id="rId197" Type="http://schemas.openxmlformats.org/officeDocument/2006/relationships/hyperlink" Target="https://ietresearch.onlinelibrary.wiley.com/hub/journal/17519667/homepage/open-access" TargetMode="External"/><Relationship Id="rId418" Type="http://schemas.openxmlformats.org/officeDocument/2006/relationships/hyperlink" Target="https://onlinelibrary.wiley.com/page/journal/26899655/homepage/article-publication-charges" TargetMode="External"/><Relationship Id="rId625" Type="http://schemas.openxmlformats.org/officeDocument/2006/relationships/hyperlink" Target="https://onlinelibrary.wiley.com/page/journal/19427611/homepage/FundedAccess.html" TargetMode="External"/><Relationship Id="rId832" Type="http://schemas.openxmlformats.org/officeDocument/2006/relationships/hyperlink" Target="https://onlinelibrary.wiley.com/page/journal/17447909/homepage/FundedAccess.html" TargetMode="External"/><Relationship Id="rId1048" Type="http://schemas.openxmlformats.org/officeDocument/2006/relationships/hyperlink" Target="https://authorservices.wiley.com/author-resources/Journal-Authors/open-access/article-publication-charges.html" TargetMode="External"/><Relationship Id="rId1255" Type="http://schemas.openxmlformats.org/officeDocument/2006/relationships/hyperlink" Target="https://onlinelibrary.wiley.com/page/journal/26903857/homepage/open-access" TargetMode="External"/><Relationship Id="rId1462" Type="http://schemas.openxmlformats.org/officeDocument/2006/relationships/hyperlink" Target="https://authorservices.wiley.com/author-resources/Journal-Authors/licensing/self-archiving.html" TargetMode="External"/><Relationship Id="rId264" Type="http://schemas.openxmlformats.org/officeDocument/2006/relationships/hyperlink" Target="https://onlinelibrary.wiley.com/page/journal/30647878/homepage/fundedaccess.html" TargetMode="External"/><Relationship Id="rId471" Type="http://schemas.openxmlformats.org/officeDocument/2006/relationships/hyperlink" Target="https://onlinelibrary.wiley.com/page/journal/1099081X/homepage/FundedAccess.html" TargetMode="External"/><Relationship Id="rId1115" Type="http://schemas.openxmlformats.org/officeDocument/2006/relationships/hyperlink" Target="https://anthrosource.onlinelibrary.wiley.com/hub/author-rights-and-sharing" TargetMode="External"/><Relationship Id="rId1322" Type="http://schemas.openxmlformats.org/officeDocument/2006/relationships/hyperlink" Target="https://authorservices.wiley.com/author-resources/Journal-Authors/open-access/hybrid-open-access.html" TargetMode="External"/><Relationship Id="rId1767" Type="http://schemas.openxmlformats.org/officeDocument/2006/relationships/hyperlink" Target="https://onlinelibrary.wiley.com/page/journal/26423588/homepage/author-guidelines" TargetMode="External"/><Relationship Id="rId59" Type="http://schemas.openxmlformats.org/officeDocument/2006/relationships/hyperlink" Target="https://onlinelibrary.wiley.com/page/journal/26438909/open-access-license-and-copyright.html" TargetMode="External"/><Relationship Id="rId124" Type="http://schemas.openxmlformats.org/officeDocument/2006/relationships/hyperlink" Target="https://authorservices.wiley.com/author-resources/Journal-Authors/licensing/self-archiving.html" TargetMode="External"/><Relationship Id="rId569" Type="http://schemas.openxmlformats.org/officeDocument/2006/relationships/hyperlink" Target="https://onlinelibrary.wiley.com/page/journal/10970312/homepage/FundedAccess.html" TargetMode="External"/><Relationship Id="rId776" Type="http://schemas.openxmlformats.org/officeDocument/2006/relationships/hyperlink" Target="https://onlinelibrary.wiley.com/page/journal/10974652/homepage/FundedAccess.html" TargetMode="External"/><Relationship Id="rId983" Type="http://schemas.openxmlformats.org/officeDocument/2006/relationships/hyperlink" Target="https://authorservices.wiley.com/author-resources/Journal-Authors/open-access/article-publication-charges.html" TargetMode="External"/><Relationship Id="rId1199" Type="http://schemas.openxmlformats.org/officeDocument/2006/relationships/hyperlink" Target="https://ietresearch.onlinelibrary.wiley.com/hub/journal/17519578/homepage/author-guidelines" TargetMode="External"/><Relationship Id="rId1627" Type="http://schemas.openxmlformats.org/officeDocument/2006/relationships/hyperlink" Target="https://onlinelibrary.wiley.com/page/journal/28355075/homepage/open-access" TargetMode="External"/><Relationship Id="rId1834" Type="http://schemas.openxmlformats.org/officeDocument/2006/relationships/hyperlink" Target="https://onlinelibrary.wiley.com/page/journal/28351088/homepage/open-access" TargetMode="External"/><Relationship Id="rId331" Type="http://schemas.openxmlformats.org/officeDocument/2006/relationships/hyperlink" Target="https://authorservices.wiley.com/author-resources/Journal-Authors/open-access/article-publication-charges.html" TargetMode="External"/><Relationship Id="rId429" Type="http://schemas.openxmlformats.org/officeDocument/2006/relationships/hyperlink" Target="https://onlinelibrary.wiley.com/page/journal/15327663/homepage/fundedaccess.html" TargetMode="External"/><Relationship Id="rId636" Type="http://schemas.openxmlformats.org/officeDocument/2006/relationships/hyperlink" Target="https://onlinelibrary.wiley.com/page/journal/14610248/homepage/FundedAccess.html" TargetMode="External"/><Relationship Id="rId1059" Type="http://schemas.openxmlformats.org/officeDocument/2006/relationships/hyperlink" Target="https://authorservices.wiley.com/author-resources/Journal-Authors/open-access/article-publication-charges.html" TargetMode="External"/><Relationship Id="rId1266" Type="http://schemas.openxmlformats.org/officeDocument/2006/relationships/hyperlink" Target="https://authorservices.wiley.com/author-resources/Journal-Authors/open-access/hybrid-open-access.html" TargetMode="External"/><Relationship Id="rId1473" Type="http://schemas.openxmlformats.org/officeDocument/2006/relationships/hyperlink" Target="https://onlinelibrary.wiley.com/page/journal/25891081/homepage/author-guidelines" TargetMode="External"/><Relationship Id="rId843" Type="http://schemas.openxmlformats.org/officeDocument/2006/relationships/hyperlink" Target="https://onlinelibrary.wiley.com/page/journal/14676486/homepage/FundedAccess.html" TargetMode="External"/><Relationship Id="rId1126" Type="http://schemas.openxmlformats.org/officeDocument/2006/relationships/hyperlink" Target="https://authorservices.wiley.com/author-resources/Journal-Authors/licensing/self-archiving.html" TargetMode="External"/><Relationship Id="rId1680" Type="http://schemas.openxmlformats.org/officeDocument/2006/relationships/hyperlink" Target="https://onlinelibrary.wiley.com/page/journal/27695883/homepage/authorguidelines" TargetMode="External"/><Relationship Id="rId1778" Type="http://schemas.openxmlformats.org/officeDocument/2006/relationships/hyperlink" Target="https://onlinelibrary.wiley.com/page/journal/gr/homepage/author-guidelines" TargetMode="External"/><Relationship Id="rId1901" Type="http://schemas.openxmlformats.org/officeDocument/2006/relationships/hyperlink" Target="https://authorservices.wiley.com/author-resources/Journal-Authors/submission-peer-review/index.html" TargetMode="External"/><Relationship Id="rId275" Type="http://schemas.openxmlformats.org/officeDocument/2006/relationships/hyperlink" Target="https://authorservices.wiley.com/author-resources/Journal-Authors/open-access/article-publication-charges.html" TargetMode="External"/><Relationship Id="rId482" Type="http://schemas.openxmlformats.org/officeDocument/2006/relationships/hyperlink" Target="https://onlinelibrary.wiley.com/page/journal/21579032/homepage/custom_copy.htm" TargetMode="External"/><Relationship Id="rId703" Type="http://schemas.openxmlformats.org/officeDocument/2006/relationships/hyperlink" Target="https://onlinelibrary.wiley.com/page/journal/14672979/homepage/FundedAccess.html" TargetMode="External"/><Relationship Id="rId910" Type="http://schemas.openxmlformats.org/officeDocument/2006/relationships/hyperlink" Target="https://onlinelibrary.wiley.com/page/journal/17521688/homepage/FundedAccess.html" TargetMode="External"/><Relationship Id="rId1333" Type="http://schemas.openxmlformats.org/officeDocument/2006/relationships/hyperlink" Target="https://authorservices.wiley.com/author-resources/Journal-Authors/open-access/hybrid-open-access.html" TargetMode="External"/><Relationship Id="rId1540" Type="http://schemas.openxmlformats.org/officeDocument/2006/relationships/hyperlink" Target="https://besjournals.onlinelibrary.wiley.com/hub/data_archiving_policy" TargetMode="External"/><Relationship Id="rId1638" Type="http://schemas.openxmlformats.org/officeDocument/2006/relationships/hyperlink" Target="https://onlinelibrary.wiley.com/page/journal/2771179x/homepage/open-access" TargetMode="External"/><Relationship Id="rId135" Type="http://schemas.openxmlformats.org/officeDocument/2006/relationships/hyperlink" Target="https://rmets.onlinelibrary.wiley.com/hub/journal/26924587/article-publication-charge" TargetMode="External"/><Relationship Id="rId342" Type="http://schemas.openxmlformats.org/officeDocument/2006/relationships/hyperlink" Target="https://authorservices.wiley.com/author-resources/Journal-Authors/open-access/article-publication-charges.html" TargetMode="External"/><Relationship Id="rId787" Type="http://schemas.openxmlformats.org/officeDocument/2006/relationships/hyperlink" Target="https://onlinelibrary.wiley.com/page/journal/21611882/homepage/FundedAccess.html" TargetMode="External"/><Relationship Id="rId994" Type="http://schemas.openxmlformats.org/officeDocument/2006/relationships/hyperlink" Target="https://authorservices.wiley.com/author-resources/Journal-Authors/open-access/article-publication-charges.html" TargetMode="External"/><Relationship Id="rId1400" Type="http://schemas.openxmlformats.org/officeDocument/2006/relationships/hyperlink" Target="https://journals.iucr.org/f/services/openaccess.html" TargetMode="External"/><Relationship Id="rId1845" Type="http://schemas.openxmlformats.org/officeDocument/2006/relationships/hyperlink" Target="https://ietresearch.onlinelibrary.wiley.com/hub/journal/29952182/homepage/open-access" TargetMode="External"/><Relationship Id="rId202" Type="http://schemas.openxmlformats.org/officeDocument/2006/relationships/hyperlink" Target="https://ietresearch.onlinelibrary.wiley.com/hub/journal/17554543/homepage/open-access" TargetMode="External"/><Relationship Id="rId647" Type="http://schemas.openxmlformats.org/officeDocument/2006/relationships/hyperlink" Target="https://onlinelibrary.wiley.com/page/journal/15222683/homepage/FundedAccess.html" TargetMode="External"/><Relationship Id="rId854" Type="http://schemas.openxmlformats.org/officeDocument/2006/relationships/hyperlink" Target="https://onlinelibrary.wiley.com/page/journal/10991360/homepage/FundedAccess.html" TargetMode="External"/><Relationship Id="rId1277" Type="http://schemas.openxmlformats.org/officeDocument/2006/relationships/hyperlink" Target="https://authorservices.wiley.com/author-resources/Journal-Authors/open-access/hybrid-open-access.html" TargetMode="External"/><Relationship Id="rId1484" Type="http://schemas.openxmlformats.org/officeDocument/2006/relationships/hyperlink" Target="https://onlinelibrary.wiley.com/page/journal/27314375/homepage/open-access" TargetMode="External"/><Relationship Id="rId1691" Type="http://schemas.openxmlformats.org/officeDocument/2006/relationships/hyperlink" Target="https://authorservices.wiley.com/author-resources/Journal-Authors/open-access/onlineopen.html" TargetMode="External"/><Relationship Id="rId1705" Type="http://schemas.openxmlformats.org/officeDocument/2006/relationships/hyperlink" Target="https://onlinelibrary.wiley.com/page/journal/15364801/homepage/open-access" TargetMode="External"/><Relationship Id="rId1912" Type="http://schemas.openxmlformats.org/officeDocument/2006/relationships/hyperlink" Target="https://authorservices.wiley.com/author-resources/Journal-Authors/licensing/self-archiving.html" TargetMode="External"/><Relationship Id="rId286" Type="http://schemas.openxmlformats.org/officeDocument/2006/relationships/hyperlink" Target="https://authorservices.wiley.com/author-resources/Journal-Authors/open-access/article-publication-charges.html" TargetMode="External"/><Relationship Id="rId493" Type="http://schemas.openxmlformats.org/officeDocument/2006/relationships/hyperlink" Target="https://onlinelibrary.wiley.com/page/journal/20448287/homepage/FundedAccess.html" TargetMode="External"/><Relationship Id="rId507" Type="http://schemas.openxmlformats.org/officeDocument/2006/relationships/hyperlink" Target="https://onlinelibrary.wiley.com/page/journal/15424863/homepage/FundedAccess.html" TargetMode="External"/><Relationship Id="rId714" Type="http://schemas.openxmlformats.org/officeDocument/2006/relationships/hyperlink" Target="https://onlinelibrary.wiley.com/page/journal/1601183X/homepage/FundedAccess.html" TargetMode="External"/><Relationship Id="rId921" Type="http://schemas.openxmlformats.org/officeDocument/2006/relationships/hyperlink" Target="https://onlinelibrary.wiley.com/page/journal/16541103/homepage/FundedAccess.html" TargetMode="External"/><Relationship Id="rId1137" Type="http://schemas.openxmlformats.org/officeDocument/2006/relationships/hyperlink" Target="https://ietresearch.onlinelibrary.wiley.com/hub/journal/24054518/homepage/author-guidelines" TargetMode="External"/><Relationship Id="rId1344" Type="http://schemas.openxmlformats.org/officeDocument/2006/relationships/hyperlink" Target="https://authorservices.wiley.com/author-resources/Journal-Authors/open-access/index.html" TargetMode="External"/><Relationship Id="rId1551" Type="http://schemas.openxmlformats.org/officeDocument/2006/relationships/hyperlink" Target="https://authorservices.wiley.com/author-resources/Journal-Authors/open-access/onlineopen.html" TargetMode="External"/><Relationship Id="rId1789" Type="http://schemas.openxmlformats.org/officeDocument/2006/relationships/hyperlink" Target="https://ietresearch.onlinelibrary.wiley.com/page/journal/ietest/homepage/author-guidelines" TargetMode="External"/><Relationship Id="rId50" Type="http://schemas.openxmlformats.org/officeDocument/2006/relationships/hyperlink" Target="https://onlinelibrary.wiley.com/page/journal/14678462/homepage/FundedAccess.html" TargetMode="External"/><Relationship Id="rId146" Type="http://schemas.openxmlformats.org/officeDocument/2006/relationships/hyperlink" Target="https://authorservices.wiley.com/author-resources/Journal-Authors/licensing/self-archiving.html" TargetMode="External"/><Relationship Id="rId353" Type="http://schemas.openxmlformats.org/officeDocument/2006/relationships/hyperlink" Target="https://authorservices.wiley.com/author-resources/Journal-Authors/open-access/article-publication-charges.html" TargetMode="External"/><Relationship Id="rId560" Type="http://schemas.openxmlformats.org/officeDocument/2006/relationships/hyperlink" Target="https://onlinelibrary.wiley.com/page/journal/10990879/homepage/FundedAccess.html" TargetMode="External"/><Relationship Id="rId798" Type="http://schemas.openxmlformats.org/officeDocument/2006/relationships/hyperlink" Target="https://onlinelibrary.wiley.com/page/journal/14732165/homepage/FundedAccess.html" TargetMode="External"/><Relationship Id="rId1190" Type="http://schemas.openxmlformats.org/officeDocument/2006/relationships/hyperlink" Target="https://ietresearch.onlinelibrary.wiley.com/hub/journal/23977264/homepage/author-guidelines" TargetMode="External"/><Relationship Id="rId1204" Type="http://schemas.openxmlformats.org/officeDocument/2006/relationships/hyperlink" Target="https://ietresearch.onlinelibrary.wiley.com/hub/journal/17500443/homepage/author-guidelines" TargetMode="External"/><Relationship Id="rId1411" Type="http://schemas.openxmlformats.org/officeDocument/2006/relationships/hyperlink" Target="https://journals.iucr.org/services/orcid.html" TargetMode="External"/><Relationship Id="rId1649" Type="http://schemas.openxmlformats.org/officeDocument/2006/relationships/hyperlink" Target="https://authorservices.wiley.com/author-resources/Journal-Authors/open-access/article-publication-charges.html" TargetMode="External"/><Relationship Id="rId1856" Type="http://schemas.openxmlformats.org/officeDocument/2006/relationships/hyperlink" Target="https://authorservices.wiley.com/author-resources/Journal-Authors/open-access/about-our-fully-gold-open-access-journals/open-access-policy.html" TargetMode="External"/><Relationship Id="rId213" Type="http://schemas.openxmlformats.org/officeDocument/2006/relationships/hyperlink" Target="https://authorservices.wiley.com/author-resources/Journal-Authors/open-access/article-publication-charges.html" TargetMode="External"/><Relationship Id="rId420" Type="http://schemas.openxmlformats.org/officeDocument/2006/relationships/hyperlink" Target="https://authorservices.wiley.com/author-resources/Journal-Authors/licensing/self-archiving.html" TargetMode="External"/><Relationship Id="rId658" Type="http://schemas.openxmlformats.org/officeDocument/2006/relationships/hyperlink" Target="https://onlinelibrary.wiley.com/page/journal/17582229/homepage/FundedAccess.html" TargetMode="External"/><Relationship Id="rId865" Type="http://schemas.openxmlformats.org/officeDocument/2006/relationships/hyperlink" Target="https://onlinelibrary.wiley.com/page/journal/10991379/homepage/FundedAccess.html" TargetMode="External"/><Relationship Id="rId1050" Type="http://schemas.openxmlformats.org/officeDocument/2006/relationships/hyperlink" Target="https://authorservices.wiley.com/author-resources/Journal-Authors/open-access/article-publication-charges.html" TargetMode="External"/><Relationship Id="rId1288" Type="http://schemas.openxmlformats.org/officeDocument/2006/relationships/hyperlink" Target="https://authorservices.wiley.com/author-resources/Journal-Authors/open-access/hybrid-open-access.html" TargetMode="External"/><Relationship Id="rId1495" Type="http://schemas.openxmlformats.org/officeDocument/2006/relationships/hyperlink" Target="https://authorservices.wiley.com/author-resources/Journal-Authors/submission-peer-review/orcid.html" TargetMode="External"/><Relationship Id="rId1509" Type="http://schemas.openxmlformats.org/officeDocument/2006/relationships/hyperlink" Target="https://authorservices.wiley.com/author-resources/Journal-Authors/licensing/self-archiving.html" TargetMode="External"/><Relationship Id="rId1716" Type="http://schemas.openxmlformats.org/officeDocument/2006/relationships/hyperlink" Target="https://onlinelibrary.wiley.com/page/journal/27711714/homepage/open-access" TargetMode="External"/><Relationship Id="rId1923" Type="http://schemas.openxmlformats.org/officeDocument/2006/relationships/hyperlink" Target="https://onlinelibrary.wiley.com/page/journal/29933153/homepage/open-access" TargetMode="External"/><Relationship Id="rId297" Type="http://schemas.openxmlformats.org/officeDocument/2006/relationships/hyperlink" Target="https://authorservices.wiley.com/author-resources/Journal-Authors/open-access/article-publication-charges.html" TargetMode="External"/><Relationship Id="rId518" Type="http://schemas.openxmlformats.org/officeDocument/2006/relationships/hyperlink" Target="https://onlinelibrary.wiley.com/page/journal/21610045/homepage/FundedAccess.html" TargetMode="External"/><Relationship Id="rId725" Type="http://schemas.openxmlformats.org/officeDocument/2006/relationships/hyperlink" Target="https://onlinelibrary.wiley.com/page/journal/1751908X/homepage/FundedAccess.html" TargetMode="External"/><Relationship Id="rId932" Type="http://schemas.openxmlformats.org/officeDocument/2006/relationships/hyperlink" Target="https://onlinelibrary.wiley.com/page/journal/1749818X/homepage/FundedAccess.html" TargetMode="External"/><Relationship Id="rId1148" Type="http://schemas.openxmlformats.org/officeDocument/2006/relationships/hyperlink" Target="https://ietresearch.onlinelibrary.wiley.com/hub/journal/24682322/homepage/author-guidelines" TargetMode="External"/><Relationship Id="rId1355" Type="http://schemas.openxmlformats.org/officeDocument/2006/relationships/hyperlink" Target="https://authorservices.wiley.com/author-resources/Journal-Authors/open-access/index.html" TargetMode="External"/><Relationship Id="rId1562" Type="http://schemas.openxmlformats.org/officeDocument/2006/relationships/hyperlink" Target="https://physoc.onlinelibrary.wiley.com/hub/journal/1469445x/about/open-access" TargetMode="External"/><Relationship Id="rId157" Type="http://schemas.openxmlformats.org/officeDocument/2006/relationships/hyperlink" Target="https://onlinelibrary.wiley.com/page/journal/26883740/homepage/article_publication_charges" TargetMode="External"/><Relationship Id="rId364" Type="http://schemas.openxmlformats.org/officeDocument/2006/relationships/hyperlink" Target="https://authorservices.wiley.com/author-resources/Journal-Authors/open-access/article-publication-charges.html" TargetMode="External"/><Relationship Id="rId1008" Type="http://schemas.openxmlformats.org/officeDocument/2006/relationships/hyperlink" Target="https://authorservices.wiley.com/author-resources/Journal-Authors/open-access/article-publication-charges.html" TargetMode="External"/><Relationship Id="rId1215" Type="http://schemas.openxmlformats.org/officeDocument/2006/relationships/hyperlink" Target="https://ietresearch.onlinelibrary.wiley.com/hub/journal/17518776/homepage/author-guidelines" TargetMode="External"/><Relationship Id="rId1422" Type="http://schemas.openxmlformats.org/officeDocument/2006/relationships/hyperlink" Target="https://authorservices.wiley.com/author-resources/Journal-Authors/open-access/onlineopen.html" TargetMode="External"/><Relationship Id="rId1867" Type="http://schemas.openxmlformats.org/officeDocument/2006/relationships/hyperlink" Target="https://authorservices.wiley.com/author-resources/Journal-Authors/submission-peer-review/index.html" TargetMode="External"/><Relationship Id="rId61" Type="http://schemas.openxmlformats.org/officeDocument/2006/relationships/hyperlink" Target="https://onlinelibrary.wiley.com/page/journal/17441714/homepage/FundedAccess.html" TargetMode="External"/><Relationship Id="rId571" Type="http://schemas.openxmlformats.org/officeDocument/2006/relationships/hyperlink" Target="https://onlinelibrary.wiley.com/page/journal/14678640/homepage/FundedAccess.html" TargetMode="External"/><Relationship Id="rId669" Type="http://schemas.openxmlformats.org/officeDocument/2006/relationships/hyperlink" Target="https://onlinelibrary.wiley.com/page/journal/14653435/homepage/FundedAccess.html" TargetMode="External"/><Relationship Id="rId876" Type="http://schemas.openxmlformats.org/officeDocument/2006/relationships/hyperlink" Target="https://onlinelibrary.wiley.com/page/journal/15298817/homepage/FundedAccess.html" TargetMode="External"/><Relationship Id="rId1299" Type="http://schemas.openxmlformats.org/officeDocument/2006/relationships/hyperlink" Target="https://authorservices.wiley.com/author-resources/Journal-Authors/open-access/hybrid-open-access.html" TargetMode="External"/><Relationship Id="rId1727" Type="http://schemas.openxmlformats.org/officeDocument/2006/relationships/hyperlink" Target="https://onlinelibrary.wiley.com/page/journal/28376757/homepage/open-access" TargetMode="External"/><Relationship Id="rId19" Type="http://schemas.openxmlformats.org/officeDocument/2006/relationships/hyperlink" Target="http://publications.agu.org/open-access/" TargetMode="External"/><Relationship Id="rId224" Type="http://schemas.openxmlformats.org/officeDocument/2006/relationships/hyperlink" Target="https://authorservices.wiley.com/author-resources/Journal-Authors/open-access/article-publication-charges.html" TargetMode="External"/><Relationship Id="rId431" Type="http://schemas.openxmlformats.org/officeDocument/2006/relationships/hyperlink" Target="https://anthrosource.onlinelibrary.wiley.com/hub/author-rights-and-sharing" TargetMode="External"/><Relationship Id="rId529" Type="http://schemas.openxmlformats.org/officeDocument/2006/relationships/hyperlink" Target="https://onlinelibrary.wiley.com/page/journal/1861471X/homepage/onlineopen" TargetMode="External"/><Relationship Id="rId736" Type="http://schemas.openxmlformats.org/officeDocument/2006/relationships/hyperlink" Target="https://onlinelibrary.wiley.com/page/journal/14680491/homepage/FundedAccess.html" TargetMode="External"/><Relationship Id="rId1061" Type="http://schemas.openxmlformats.org/officeDocument/2006/relationships/hyperlink" Target="https://authorservices.wiley.com/author-resources/Journal-Authors/open-access/article-publication-charges.html" TargetMode="External"/><Relationship Id="rId1159" Type="http://schemas.openxmlformats.org/officeDocument/2006/relationships/hyperlink" Target="https://ietresearch.onlinelibrary.wiley.com/hub/journal/17518652/homepage/author-guidelines" TargetMode="External"/><Relationship Id="rId1366" Type="http://schemas.openxmlformats.org/officeDocument/2006/relationships/hyperlink" Target="https://authorservices.wiley.com/author-resources/Journal-Authors/open-access/index.html" TargetMode="External"/><Relationship Id="rId168" Type="http://schemas.openxmlformats.org/officeDocument/2006/relationships/hyperlink" Target="https://onlinelibrary.wiley.com/page/journal/20528817/homepage/open_access_license_and_copyright.htm" TargetMode="External"/><Relationship Id="rId943" Type="http://schemas.openxmlformats.org/officeDocument/2006/relationships/hyperlink" Target="https://onlinelibrary.wiley.com/page/journal/17414369/homepage/FundedAccess.html" TargetMode="External"/><Relationship Id="rId1019" Type="http://schemas.openxmlformats.org/officeDocument/2006/relationships/hyperlink" Target="https://authorservices.wiley.com/author-resources/Journal-Authors/open-access/article-publication-charges.html" TargetMode="External"/><Relationship Id="rId1573" Type="http://schemas.openxmlformats.org/officeDocument/2006/relationships/hyperlink" Target="https://onlinelibrary.wiley.com/page/journal/10976817/homepage/open-access" TargetMode="External"/><Relationship Id="rId1780" Type="http://schemas.openxmlformats.org/officeDocument/2006/relationships/hyperlink" Target="https://ietresearch.onlinelibrary.wiley.com/page/journal/ietcds/homepage/open-access" TargetMode="External"/><Relationship Id="rId1878" Type="http://schemas.openxmlformats.org/officeDocument/2006/relationships/hyperlink" Target="https://authorservices.wiley.com/author-resources/Journal-Authors/licensing/self-archiving.html" TargetMode="External"/><Relationship Id="rId72" Type="http://schemas.openxmlformats.org/officeDocument/2006/relationships/hyperlink" Target="https://onlinelibrary.wiley.com/page/journal/14678276/homepage/author-guidelines" TargetMode="External"/><Relationship Id="rId375" Type="http://schemas.openxmlformats.org/officeDocument/2006/relationships/hyperlink" Target="https://authorservices.wiley.com/author-resources/Journal-Authors/open-access/article-publication-charges.html" TargetMode="External"/><Relationship Id="rId582" Type="http://schemas.openxmlformats.org/officeDocument/2006/relationships/hyperlink" Target="https://onlinelibrary.wiley.com/page/journal/14678683/homepage/FundedAccess.html" TargetMode="External"/><Relationship Id="rId803" Type="http://schemas.openxmlformats.org/officeDocument/2006/relationships/hyperlink" Target="https://onlinelibrary.wiley.com/page/journal/17512980/homepage/FundedAccess.html" TargetMode="External"/><Relationship Id="rId1226" Type="http://schemas.openxmlformats.org/officeDocument/2006/relationships/hyperlink" Target="https://ietresearch.onlinelibrary.wiley.com/hub/journal/17518792/homepage/author-guidelines" TargetMode="External"/><Relationship Id="rId1433" Type="http://schemas.openxmlformats.org/officeDocument/2006/relationships/hyperlink" Target="https://authorservices.wiley.com/author-resources/Journal-Authors/open-access/onlineopen.html" TargetMode="External"/><Relationship Id="rId1640" Type="http://schemas.openxmlformats.org/officeDocument/2006/relationships/hyperlink" Target="https://authorservices.wiley.com/author-resources/Journal-Authors/open-access/onlineopen.html)" TargetMode="External"/><Relationship Id="rId1738" Type="http://schemas.openxmlformats.org/officeDocument/2006/relationships/hyperlink" Target="https://onlinelibrary.wiley.com/page/journal/28323556/homepage/author-guidelines" TargetMode="External"/><Relationship Id="rId3" Type="http://schemas.openxmlformats.org/officeDocument/2006/relationships/hyperlink" Target="http://www.wileyauthors.com/datasharing" TargetMode="External"/><Relationship Id="rId235" Type="http://schemas.openxmlformats.org/officeDocument/2006/relationships/hyperlink" Target="https://authorservices.wiley.com/author-resources/Journal-Authors/open-access/article-publication-charges.html" TargetMode="External"/><Relationship Id="rId442" Type="http://schemas.openxmlformats.org/officeDocument/2006/relationships/hyperlink" Target="https://ietresearch.onlinelibrary.wiley.com/hub/journal/20513305/homepage/open-access" TargetMode="External"/><Relationship Id="rId887" Type="http://schemas.openxmlformats.org/officeDocument/2006/relationships/hyperlink" Target="https://onlinelibrary.wiley.com/page/journal/17527325/homepage/FundedAccess.html" TargetMode="External"/><Relationship Id="rId1072" Type="http://schemas.openxmlformats.org/officeDocument/2006/relationships/hyperlink" Target="https://onlinelibrary.wiley.com/page/journal/16121880/homepage/FundedAccess.html" TargetMode="External"/><Relationship Id="rId1500" Type="http://schemas.openxmlformats.org/officeDocument/2006/relationships/hyperlink" Target="https://authorservices.wiley.com/author-resources/Journal-Authors/submission-peer-review/orcid.html" TargetMode="External"/><Relationship Id="rId302" Type="http://schemas.openxmlformats.org/officeDocument/2006/relationships/hyperlink" Target="https://authorservices.wiley.com/author-resources/Journal-Authors/open-access/article-publication-charges.html" TargetMode="External"/><Relationship Id="rId747" Type="http://schemas.openxmlformats.org/officeDocument/2006/relationships/hyperlink" Target="https://onlinelibrary.wiley.com/page/journal/14756773/homepage/FundedAccess.html" TargetMode="External"/><Relationship Id="rId954" Type="http://schemas.openxmlformats.org/officeDocument/2006/relationships/hyperlink" Target="https://onlinelibrary.wiley.com/page/journal/14390485/homepage/FundedAccess.html" TargetMode="External"/><Relationship Id="rId1377" Type="http://schemas.openxmlformats.org/officeDocument/2006/relationships/hyperlink" Target="https://authorservices.wiley.com/author-resources/Journal-Authors/open-access/onlineopen.html" TargetMode="External"/><Relationship Id="rId1584" Type="http://schemas.openxmlformats.org/officeDocument/2006/relationships/hyperlink" Target="https://authorservices.wiley.com/author-resources/Journal-Authors/licensing-open-access/open-access/preprints-policy.html" TargetMode="External"/><Relationship Id="rId1791" Type="http://schemas.openxmlformats.org/officeDocument/2006/relationships/hyperlink" Target="https://ietresearch.onlinelibrary.wiley.com/page/journal/ietis/homepage/open-access" TargetMode="External"/><Relationship Id="rId1805" Type="http://schemas.openxmlformats.org/officeDocument/2006/relationships/hyperlink" Target="https://ietresearch.onlinelibrary.wiley.com/page/journal/ietsfw/homepage/author-guidelines" TargetMode="External"/><Relationship Id="rId83" Type="http://schemas.openxmlformats.org/officeDocument/2006/relationships/hyperlink" Target="https://bsapubs.onlinelibrary.wiley.com/hub/journal/15372197/homepage/forauthors" TargetMode="External"/><Relationship Id="rId179" Type="http://schemas.openxmlformats.org/officeDocument/2006/relationships/hyperlink" Target="https://onlinelibrary.wiley.com/journal/25750356" TargetMode="External"/><Relationship Id="rId386" Type="http://schemas.openxmlformats.org/officeDocument/2006/relationships/hyperlink" Target="https://ietresearch.onlinelibrary.wiley.com/hub/journal/20474962/homepage/open-access" TargetMode="External"/><Relationship Id="rId593" Type="http://schemas.openxmlformats.org/officeDocument/2006/relationships/hyperlink" Target="https://onlinelibrary.wiley.com/page/journal/19393881/homepage/FundedAccess.html" TargetMode="External"/><Relationship Id="rId607" Type="http://schemas.openxmlformats.org/officeDocument/2006/relationships/hyperlink" Target="https://onlinelibrary.wiley.com/page/journal/14677679/homepage/FundedAccess.html" TargetMode="External"/><Relationship Id="rId814" Type="http://schemas.openxmlformats.org/officeDocument/2006/relationships/hyperlink" Target="https://onlinelibrary.wiley.com/page/journal/14756803/homepage/FundedAccess.html" TargetMode="External"/><Relationship Id="rId1237" Type="http://schemas.openxmlformats.org/officeDocument/2006/relationships/hyperlink" Target="https://ietresearch.onlinelibrary.wiley.com/hub/journal/17518857/homepage/author-guidelines" TargetMode="External"/><Relationship Id="rId1444" Type="http://schemas.openxmlformats.org/officeDocument/2006/relationships/hyperlink" Target="https://journals.iucr.org/s/services/notesforauthors.html" TargetMode="External"/><Relationship Id="rId1651" Type="http://schemas.openxmlformats.org/officeDocument/2006/relationships/hyperlink" Target="https://authorservices.wiley.com/author-resources/Journal-Authors/open-access/article-publication-charges.html" TargetMode="External"/><Relationship Id="rId1889" Type="http://schemas.openxmlformats.org/officeDocument/2006/relationships/hyperlink" Target="https://authorservices.wiley.com/author-resources/Journal-Authors/open-access/onlineopen.html" TargetMode="External"/><Relationship Id="rId246" Type="http://schemas.openxmlformats.org/officeDocument/2006/relationships/hyperlink" Target="https://authorservices.wiley.com/author-resources/Journal-Authors/open-access/article-publication-charges.html" TargetMode="External"/><Relationship Id="rId453" Type="http://schemas.openxmlformats.org/officeDocument/2006/relationships/hyperlink" Target="https://onlinelibrary.wiley.com/page/journal/15222675/homepage/forauthors.html" TargetMode="External"/><Relationship Id="rId660" Type="http://schemas.openxmlformats.org/officeDocument/2006/relationships/hyperlink" Target="https://onlinelibrary.wiley.com/page/journal/15227278/homepage/FundedAccess.html" TargetMode="External"/><Relationship Id="rId898" Type="http://schemas.openxmlformats.org/officeDocument/2006/relationships/hyperlink" Target="https://onlinelibrary.wiley.com/page/journal/17461561/homepage/FundedAccess.html" TargetMode="External"/><Relationship Id="rId1083" Type="http://schemas.openxmlformats.org/officeDocument/2006/relationships/hyperlink" Target="https://onlinelibrary.wiley.com/page/journal/16147065/homepage/onlineopen" TargetMode="External"/><Relationship Id="rId1290" Type="http://schemas.openxmlformats.org/officeDocument/2006/relationships/hyperlink" Target="https://authorservices.wiley.com/author-resources/Journal-Authors/open-access/hybrid-open-access.html" TargetMode="External"/><Relationship Id="rId1304" Type="http://schemas.openxmlformats.org/officeDocument/2006/relationships/hyperlink" Target="https://authorservices.wiley.com/author-resources/Journal-Authors/open-access/hybrid-open-access.html" TargetMode="External"/><Relationship Id="rId1511" Type="http://schemas.openxmlformats.org/officeDocument/2006/relationships/hyperlink" Target="https://authorservices.wiley.com/author-resources/Journal-Authors/open-access/onlineopen.html" TargetMode="External"/><Relationship Id="rId1749" Type="http://schemas.openxmlformats.org/officeDocument/2006/relationships/hyperlink" Target="https://ietresearch.onlinelibrary.wiley.com/hub/journal/29960851/homepage/open-access" TargetMode="External"/><Relationship Id="rId106" Type="http://schemas.openxmlformats.org/officeDocument/2006/relationships/hyperlink" Target="https://besjournals.onlinelibrary.wiley.com/hub/editorial-policies" TargetMode="External"/><Relationship Id="rId313" Type="http://schemas.openxmlformats.org/officeDocument/2006/relationships/hyperlink" Target="https://authorservices.wiley.com/author-resources/Journal-Authors/open-access/article-publication-charges.html" TargetMode="External"/><Relationship Id="rId758" Type="http://schemas.openxmlformats.org/officeDocument/2006/relationships/hyperlink" Target="https://onlinelibrary.wiley.com/page/journal/1468229X/homepage/FundedAccess.html" TargetMode="External"/><Relationship Id="rId965" Type="http://schemas.openxmlformats.org/officeDocument/2006/relationships/hyperlink" Target="https://onlinelibrary.wiley.com/page/journal/13480421/homepage/FundedAccess.html" TargetMode="External"/><Relationship Id="rId1150" Type="http://schemas.openxmlformats.org/officeDocument/2006/relationships/hyperlink" Target="https://ietresearch.onlinelibrary.wiley.com/hub/journal/17518636/homepage/author-guidelines" TargetMode="External"/><Relationship Id="rId1388" Type="http://schemas.openxmlformats.org/officeDocument/2006/relationships/hyperlink" Target="https://onlinelibrary.wiley.com/page/journal/14678497/homepage/fundedaccess.html?=" TargetMode="External"/><Relationship Id="rId1595" Type="http://schemas.openxmlformats.org/officeDocument/2006/relationships/hyperlink" Target="https://authorservices.wiley.com/author-resources/Journal-Authors/submission-peer-review/orcid.html" TargetMode="External"/><Relationship Id="rId1609" Type="http://schemas.openxmlformats.org/officeDocument/2006/relationships/hyperlink" Target="https://onlinelibrary.wiley.com/page/journal/28342879/homepage/open-access" TargetMode="External"/><Relationship Id="rId1816" Type="http://schemas.openxmlformats.org/officeDocument/2006/relationships/hyperlink" Target="https://onlinelibrary.wiley.com/page/journal/29969514/homepage/open-access" TargetMode="External"/><Relationship Id="rId10" Type="http://schemas.openxmlformats.org/officeDocument/2006/relationships/hyperlink" Target="http://www.wileyauthors.com/datasharing" TargetMode="External"/><Relationship Id="rId94" Type="http://schemas.openxmlformats.org/officeDocument/2006/relationships/hyperlink" Target="https://acsess.onlinelibrary.wiley.com/hub/journal/15372537/openaccess" TargetMode="External"/><Relationship Id="rId397" Type="http://schemas.openxmlformats.org/officeDocument/2006/relationships/hyperlink" Target="https://ietresearch.onlinelibrary.wiley.com/hub/journal/26316315/homepage/open-access" TargetMode="External"/><Relationship Id="rId520" Type="http://schemas.openxmlformats.org/officeDocument/2006/relationships/hyperlink" Target="https://onlinelibrary.wiley.com/page/journal/10990844/homepage/FundedAccess.html" TargetMode="External"/><Relationship Id="rId618" Type="http://schemas.openxmlformats.org/officeDocument/2006/relationships/hyperlink" Target="https://onlinelibrary.wiley.com/page/journal/17561221/homepage/FundedAccess.html" TargetMode="External"/><Relationship Id="rId825" Type="http://schemas.openxmlformats.org/officeDocument/2006/relationships/hyperlink" Target="https://onlinelibrary.wiley.com/page/journal/10970118/homepage/FundedAccess.html" TargetMode="External"/><Relationship Id="rId1248" Type="http://schemas.openxmlformats.org/officeDocument/2006/relationships/hyperlink" Target="https://ceramics.onlinelibrary.wiley.com/hub/journal/25783270/homepage/apcs" TargetMode="External"/><Relationship Id="rId1455" Type="http://schemas.openxmlformats.org/officeDocument/2006/relationships/hyperlink" Target="https://onlinelibrary.wiley.com/page/journal/27692485/homepage/open-access" TargetMode="External"/><Relationship Id="rId1662" Type="http://schemas.openxmlformats.org/officeDocument/2006/relationships/hyperlink" Target="https://onlinelibrary.wiley.com/page/journal/15367290/homepage/author-guidelines" TargetMode="External"/><Relationship Id="rId257" Type="http://schemas.openxmlformats.org/officeDocument/2006/relationships/hyperlink" Target="https://authorservices.wiley.com/author-resources/Journal-Authors/open-access/article-publication-charges.html" TargetMode="External"/><Relationship Id="rId464" Type="http://schemas.openxmlformats.org/officeDocument/2006/relationships/hyperlink" Target="https://onlinelibrary.wiley.com/page/journal/25666223/homepage/onlineopen" TargetMode="External"/><Relationship Id="rId1010" Type="http://schemas.openxmlformats.org/officeDocument/2006/relationships/hyperlink" Target="https://authorservices.wiley.com/author-resources/Journal-Authors/open-access/article-publication-charges.html" TargetMode="External"/><Relationship Id="rId1094" Type="http://schemas.openxmlformats.org/officeDocument/2006/relationships/hyperlink" Target="https://onlinelibrary.wiley.com/page/journal/15206483/homepage/Contact.html" TargetMode="External"/><Relationship Id="rId1108" Type="http://schemas.openxmlformats.org/officeDocument/2006/relationships/hyperlink" Target="https://onlinelibrary.wiley.com/page/journal/15422011/homepage/ForAuthors.html" TargetMode="External"/><Relationship Id="rId1315" Type="http://schemas.openxmlformats.org/officeDocument/2006/relationships/hyperlink" Target="https://authorservices.wiley.com/author-resources/Journal-Authors/open-access/hybrid-open-access.html" TargetMode="External"/><Relationship Id="rId117" Type="http://schemas.openxmlformats.org/officeDocument/2006/relationships/hyperlink" Target="https://authorservices.wiley.com/author-resources/Journal-Authors/licensing/self-archiving.html" TargetMode="External"/><Relationship Id="rId671" Type="http://schemas.openxmlformats.org/officeDocument/2006/relationships/hyperlink" Target="https://onlinelibrary.wiley.com/page/journal/15214141/homepage/FundedAccess.html" TargetMode="External"/><Relationship Id="rId769" Type="http://schemas.openxmlformats.org/officeDocument/2006/relationships/hyperlink" Target="https://onlinelibrary.wiley.com/page/journal/14685965/homepage/FundedAccess.html" TargetMode="External"/><Relationship Id="rId976" Type="http://schemas.openxmlformats.org/officeDocument/2006/relationships/hyperlink" Target="https://authorservices.wiley.com/author-resources/Journal-Authors/open-access/article-publication-charges.html" TargetMode="External"/><Relationship Id="rId1399" Type="http://schemas.openxmlformats.org/officeDocument/2006/relationships/hyperlink" Target="https://journals.iucr.org/d/services/greenopenaccess.html" TargetMode="External"/><Relationship Id="rId324" Type="http://schemas.openxmlformats.org/officeDocument/2006/relationships/hyperlink" Target="https://authorservices.wiley.com/author-resources/Journal-Authors/open-access/article-publication-charges.html" TargetMode="External"/><Relationship Id="rId531" Type="http://schemas.openxmlformats.org/officeDocument/2006/relationships/hyperlink" Target="https://onlinelibrary.wiley.com/page/journal/21911363/homepage/2011_charges.html" TargetMode="External"/><Relationship Id="rId629" Type="http://schemas.openxmlformats.org/officeDocument/2006/relationships/hyperlink" Target="https://onlinelibrary.wiley.com/page/journal/10969837/homepage/FundedAccess.html" TargetMode="External"/><Relationship Id="rId1161" Type="http://schemas.openxmlformats.org/officeDocument/2006/relationships/hyperlink" Target="https://ietresearch.onlinelibrary.wiley.com/hub/journal/17519640/homepage/author-guidelines" TargetMode="External"/><Relationship Id="rId1259" Type="http://schemas.openxmlformats.org/officeDocument/2006/relationships/hyperlink" Target="https://onlinelibrary.wiley.com/page/journal/16814835/homepage/FundedAccess.html" TargetMode="External"/><Relationship Id="rId1466" Type="http://schemas.openxmlformats.org/officeDocument/2006/relationships/hyperlink" Target="https://authorservices.wiley.com/author-resources/Journal-Authors/open-access/onlineopen.html" TargetMode="External"/><Relationship Id="rId836" Type="http://schemas.openxmlformats.org/officeDocument/2006/relationships/hyperlink" Target="https://onlinelibrary.wiley.com/page/journal/1467646X/homepage/FundedAccess.html" TargetMode="External"/><Relationship Id="rId1021" Type="http://schemas.openxmlformats.org/officeDocument/2006/relationships/hyperlink" Target="https://authorservices.wiley.com/author-resources/Journal-Authors/open-access/article-publication-charges.html" TargetMode="External"/><Relationship Id="rId1119" Type="http://schemas.openxmlformats.org/officeDocument/2006/relationships/hyperlink" Target="https://onlinelibrary.wiley.com/page/journal/10982353/homepage/FundedAccess.html" TargetMode="External"/><Relationship Id="rId1673" Type="http://schemas.openxmlformats.org/officeDocument/2006/relationships/hyperlink" Target="https://authorservices.wiley.com/author-resources/Journal-Authors/licensing/self-archiving.html" TargetMode="External"/><Relationship Id="rId1880" Type="http://schemas.openxmlformats.org/officeDocument/2006/relationships/hyperlink" Target="https://authorservices.wiley.com/author-resources/Journal-Authors/open-access/onlineopen.html" TargetMode="External"/><Relationship Id="rId903" Type="http://schemas.openxmlformats.org/officeDocument/2006/relationships/hyperlink" Target="https://onlinelibrary.wiley.com/page/journal/14679833/homepage/FundedAccess.html" TargetMode="External"/><Relationship Id="rId1326" Type="http://schemas.openxmlformats.org/officeDocument/2006/relationships/hyperlink" Target="https://authorservices.wiley.com/author-resources/Journal-Authors/open-access/hybrid-open-access.html" TargetMode="External"/><Relationship Id="rId1533" Type="http://schemas.openxmlformats.org/officeDocument/2006/relationships/hyperlink" Target="https://authorservices.wiley.com/author-resources/Journal-Authors/open-access/onlineopen.html" TargetMode="External"/><Relationship Id="rId1740" Type="http://schemas.openxmlformats.org/officeDocument/2006/relationships/hyperlink" Target="https://www.agu.org/Publish-with-AGU/Publish/Author-Resources/Publication-fees" TargetMode="External"/><Relationship Id="rId32" Type="http://schemas.openxmlformats.org/officeDocument/2006/relationships/hyperlink" Target="https://authorservices.wiley.com/author-resources/Journal-Authors/open-access/article-publication-charges.html" TargetMode="External"/><Relationship Id="rId1600" Type="http://schemas.openxmlformats.org/officeDocument/2006/relationships/hyperlink" Target="https://onlinelibrary.wiley.com/page/journal/25750356/homepage/forauthors.html" TargetMode="External"/><Relationship Id="rId1838" Type="http://schemas.openxmlformats.org/officeDocument/2006/relationships/hyperlink" Target="https://authorservices.wiley.com/author-resources/Journal-Authors/open-access/index.html" TargetMode="External"/><Relationship Id="rId181" Type="http://schemas.openxmlformats.org/officeDocument/2006/relationships/hyperlink" Target="https://authorservices.wiley.com/author-resources/Journal-Authors/open-access/hybrid-open-access.html" TargetMode="External"/><Relationship Id="rId1905" Type="http://schemas.openxmlformats.org/officeDocument/2006/relationships/hyperlink" Target="https://onlinelibrary.wiley.com/page/journal/30656001/homepage/open-access" TargetMode="External"/><Relationship Id="rId279" Type="http://schemas.openxmlformats.org/officeDocument/2006/relationships/hyperlink" Target="https://authorservices.wiley.com/author-resources/Journal-Authors/open-access/article-publication-charges.html" TargetMode="External"/><Relationship Id="rId486" Type="http://schemas.openxmlformats.org/officeDocument/2006/relationships/hyperlink" Target="https://onlinelibrary.wiley.com/page/journal/14693518/homepage/FundedAccess.html" TargetMode="External"/><Relationship Id="rId693" Type="http://schemas.openxmlformats.org/officeDocument/2006/relationships/hyperlink" Target="https://onlinelibrary.wiley.com/page/journal/17424658/homepage/FundedAccess.html" TargetMode="External"/><Relationship Id="rId139" Type="http://schemas.openxmlformats.org/officeDocument/2006/relationships/hyperlink" Target="https://efsa.onlinelibrary.wiley.com/journal/18314732" TargetMode="External"/><Relationship Id="rId346" Type="http://schemas.openxmlformats.org/officeDocument/2006/relationships/hyperlink" Target="https://authorservices.wiley.com/author-resources/Journal-Authors/open-access/article-publication-charges.html" TargetMode="External"/><Relationship Id="rId553" Type="http://schemas.openxmlformats.org/officeDocument/2006/relationships/hyperlink" Target="https://onlinelibrary.wiley.com/page/journal/13990004/homepage/FundedAccess.html" TargetMode="External"/><Relationship Id="rId760" Type="http://schemas.openxmlformats.org/officeDocument/2006/relationships/hyperlink" Target="https://onlinelibrary.wiley.com/page/journal/14780542/homepage/FundedAccess.html" TargetMode="External"/><Relationship Id="rId998" Type="http://schemas.openxmlformats.org/officeDocument/2006/relationships/hyperlink" Target="https://authorservices.wiley.com/author-resources/Journal-Authors/open-access/article-publication-charges.html" TargetMode="External"/><Relationship Id="rId1183" Type="http://schemas.openxmlformats.org/officeDocument/2006/relationships/hyperlink" Target="https://ietresearch.onlinelibrary.wiley.com/hub/journal/17518695/homepage/author-guidelines" TargetMode="External"/><Relationship Id="rId1390" Type="http://schemas.openxmlformats.org/officeDocument/2006/relationships/hyperlink" Target="https://journals.iucr.org/a/services/greenopenaccess.html" TargetMode="External"/><Relationship Id="rId206" Type="http://schemas.openxmlformats.org/officeDocument/2006/relationships/hyperlink" Target="https://ietresearch.onlinelibrary.wiley.com/hub/journal/17518792/homepage/open-access" TargetMode="External"/><Relationship Id="rId413" Type="http://schemas.openxmlformats.org/officeDocument/2006/relationships/hyperlink" Target="https://authorservices.wiley.com/author-resources/Journal-Authors/licensing/self-archiving.html" TargetMode="External"/><Relationship Id="rId858" Type="http://schemas.openxmlformats.org/officeDocument/2006/relationships/hyperlink" Target="https://onlinelibrary.wiley.com/page/journal/15526569/homepage/FundedAccess.html" TargetMode="External"/><Relationship Id="rId1043" Type="http://schemas.openxmlformats.org/officeDocument/2006/relationships/hyperlink" Target="https://authorservices.wiley.com/author-resources/Journal-Authors/open-access/article-publication-charges.html" TargetMode="External"/><Relationship Id="rId1488" Type="http://schemas.openxmlformats.org/officeDocument/2006/relationships/hyperlink" Target="https://scijournals.onlinelibrary.wiley.com/hub/journal/25735098/homepage/fundedaccess" TargetMode="External"/><Relationship Id="rId1695" Type="http://schemas.openxmlformats.org/officeDocument/2006/relationships/hyperlink" Target="https://authorservices.wiley.com/author-resources/Journal-Authors/open-access/onlineopen.html" TargetMode="External"/><Relationship Id="rId620" Type="http://schemas.openxmlformats.org/officeDocument/2006/relationships/hyperlink" Target="https://onlinelibrary.wiley.com/page/journal/14431661/homepage/FundedAccess.html" TargetMode="External"/><Relationship Id="rId718" Type="http://schemas.openxmlformats.org/officeDocument/2006/relationships/hyperlink" Target="https://onlinelibrary.wiley.com/page/journal/14724669/homepage/FundedAccess.html" TargetMode="External"/><Relationship Id="rId925" Type="http://schemas.openxmlformats.org/officeDocument/2006/relationships/hyperlink" Target="https://onlinelibrary.wiley.com/page/journal/13652893/homepage/FundedAccess.html" TargetMode="External"/><Relationship Id="rId1250" Type="http://schemas.openxmlformats.org/officeDocument/2006/relationships/hyperlink" Target="https://onlinelibrary.wiley.com/page/journal/20566646/homepage/article_publication_charges.htm" TargetMode="External"/><Relationship Id="rId1348" Type="http://schemas.openxmlformats.org/officeDocument/2006/relationships/hyperlink" Target="https://authorservices.wiley.com/author-resources/Journal-Authors/open-access/index.html" TargetMode="External"/><Relationship Id="rId1555" Type="http://schemas.openxmlformats.org/officeDocument/2006/relationships/hyperlink" Target="https://authorservices.wiley.com/author-resources/Journal-Authors/submission-peer-review/orcid.html" TargetMode="External"/><Relationship Id="rId1762" Type="http://schemas.openxmlformats.org/officeDocument/2006/relationships/hyperlink" Target="https://onlinelibrary.wiley.com/page/journal/30062691/homepage/author-guidelines" TargetMode="External"/><Relationship Id="rId1110" Type="http://schemas.openxmlformats.org/officeDocument/2006/relationships/hyperlink" Target="https://onlinelibrary.wiley.com/page/journal/20418426/homepage/ForAuthors.html" TargetMode="External"/><Relationship Id="rId1208" Type="http://schemas.openxmlformats.org/officeDocument/2006/relationships/hyperlink" Target="https://ietresearch.onlinelibrary.wiley.com/hub/journal/25143255/homepage/author-guidelines" TargetMode="External"/><Relationship Id="rId1415" Type="http://schemas.openxmlformats.org/officeDocument/2006/relationships/hyperlink" Target="https://journals.iucr.org/d/services/datasharingpolicy.html" TargetMode="External"/><Relationship Id="rId54" Type="http://schemas.openxmlformats.org/officeDocument/2006/relationships/hyperlink" Target="https://onlinelibrary.wiley.com/page/journal/25785745/homepage/guide-to-authors?" TargetMode="External"/><Relationship Id="rId1622" Type="http://schemas.openxmlformats.org/officeDocument/2006/relationships/hyperlink" Target="https://authorservices.wiley.com/author-resources/Journal-Authors/submission-peer-review/orcid.html" TargetMode="External"/><Relationship Id="rId270" Type="http://schemas.openxmlformats.org/officeDocument/2006/relationships/hyperlink" Target="https://authorservices.wiley.com/author-resources/Journal-Authors/open-access/article-publication-charges.html" TargetMode="External"/><Relationship Id="rId130" Type="http://schemas.openxmlformats.org/officeDocument/2006/relationships/hyperlink" Target="https://authorservices.wiley.com/author-resources/Journal-Authors/licensing/self-archiving.html" TargetMode="External"/><Relationship Id="rId368" Type="http://schemas.openxmlformats.org/officeDocument/2006/relationships/hyperlink" Target="https://onlinelibrary.wiley.com/page/journal/16512227/homepage/forauthors.html" TargetMode="External"/><Relationship Id="rId575" Type="http://schemas.openxmlformats.org/officeDocument/2006/relationships/hyperlink" Target="https://onlinelibrary.wiley.com/page/journal/15320634/homepage/FundedAccess.html" TargetMode="External"/><Relationship Id="rId782" Type="http://schemas.openxmlformats.org/officeDocument/2006/relationships/hyperlink" Target="https://onlinelibrary.wiley.com/page/journal/10982825/homepage/FundedAccess.html" TargetMode="External"/><Relationship Id="rId228" Type="http://schemas.openxmlformats.org/officeDocument/2006/relationships/hyperlink" Target="https://authorservices.wiley.com/author-resources/Journal-Authors/open-access/article-publication-charges.html" TargetMode="External"/><Relationship Id="rId435" Type="http://schemas.openxmlformats.org/officeDocument/2006/relationships/hyperlink" Target="https://ietresearch.onlinelibrary.wiley.com/hub/journal/24682322/homepage/open-access" TargetMode="External"/><Relationship Id="rId642" Type="http://schemas.openxmlformats.org/officeDocument/2006/relationships/hyperlink" Target="https://onlinelibrary.wiley.com/page/journal/17593441/homepage/FundedAccess.html" TargetMode="External"/><Relationship Id="rId1065" Type="http://schemas.openxmlformats.org/officeDocument/2006/relationships/hyperlink" Target="https://authorservices.wiley.com/author-resources/Journal-Authors/open-access/article-publication-charges.html" TargetMode="External"/><Relationship Id="rId1272" Type="http://schemas.openxmlformats.org/officeDocument/2006/relationships/hyperlink" Target="https://authorservices.wiley.com/author-resources/Journal-Authors/open-access/hybrid-open-access.html" TargetMode="External"/><Relationship Id="rId502" Type="http://schemas.openxmlformats.org/officeDocument/2006/relationships/hyperlink" Target="https://onlinelibrary.wiley.com/page/journal/14678586/homepage/FundedAccess.html" TargetMode="External"/><Relationship Id="rId947" Type="http://schemas.openxmlformats.org/officeDocument/2006/relationships/hyperlink" Target="https://onlinelibrary.wiley.com/page/journal/17575672/homepage/FundedAccess.html" TargetMode="External"/><Relationship Id="rId1132" Type="http://schemas.openxmlformats.org/officeDocument/2006/relationships/hyperlink" Target="https://ietresearch.onlinelibrary.wiley.com/hub/journal/26341573/homepage/author-guidelines" TargetMode="External"/><Relationship Id="rId1577" Type="http://schemas.openxmlformats.org/officeDocument/2006/relationships/hyperlink" Target="https://agupubs.onlinelibrary.wiley.com/hub/journal/19448007/about/open-access" TargetMode="External"/><Relationship Id="rId1784" Type="http://schemas.openxmlformats.org/officeDocument/2006/relationships/hyperlink" Target="https://ietresearch.onlinelibrary.wiley.com/page/journal/ietcdt/homepage/open-access" TargetMode="External"/><Relationship Id="rId76" Type="http://schemas.openxmlformats.org/officeDocument/2006/relationships/hyperlink" Target="https://authorservices.wiley.com/author-resources/Journal-Authors/licensing-open-access/open-access/preprints-policy.html" TargetMode="External"/><Relationship Id="rId807" Type="http://schemas.openxmlformats.org/officeDocument/2006/relationships/hyperlink" Target="https://onlinelibrary.wiley.com/page/journal/21611920/homepage/FundedAccess.html" TargetMode="External"/><Relationship Id="rId1437" Type="http://schemas.openxmlformats.org/officeDocument/2006/relationships/hyperlink" Target="https://www.wildlifebiology.org/authors/author-guidelines" TargetMode="External"/><Relationship Id="rId1644" Type="http://schemas.openxmlformats.org/officeDocument/2006/relationships/hyperlink" Target="https://www.agu.org/Publish-with-AGU/Publish/AGU-Publications-Policies" TargetMode="External"/><Relationship Id="rId1851" Type="http://schemas.openxmlformats.org/officeDocument/2006/relationships/hyperlink" Target="https://onlinelibrary.wiley.com/page/journal/29979684/homepage/open-access" TargetMode="External"/><Relationship Id="rId1504" Type="http://schemas.openxmlformats.org/officeDocument/2006/relationships/hyperlink" Target="http://www.wileyauthors.com/datasharing" TargetMode="External"/><Relationship Id="rId1711" Type="http://schemas.openxmlformats.org/officeDocument/2006/relationships/hyperlink" Target="https://authorservices.wiley.com/author-resources/Journal-Authors/open-access/onlineopen.html" TargetMode="External"/><Relationship Id="rId292" Type="http://schemas.openxmlformats.org/officeDocument/2006/relationships/hyperlink" Target="https://authorservices.wiley.com/author-resources/Journal-Authors/open-access/article-publication-charges.html" TargetMode="External"/><Relationship Id="rId1809" Type="http://schemas.openxmlformats.org/officeDocument/2006/relationships/hyperlink" Target="https://onlinelibrary.wiley.com/page/journal/jge/homepage/author-guidelines" TargetMode="External"/><Relationship Id="rId597" Type="http://schemas.openxmlformats.org/officeDocument/2006/relationships/hyperlink" Target="https://onlinelibrary.wiley.com/page/journal/15524930/homepage/FundedAccess.html" TargetMode="External"/><Relationship Id="rId152" Type="http://schemas.openxmlformats.org/officeDocument/2006/relationships/hyperlink" Target="https://www.agronomy.org/publications/journals/author-resources/editorial-policies" TargetMode="External"/><Relationship Id="rId457" Type="http://schemas.openxmlformats.org/officeDocument/2006/relationships/hyperlink" Target="https://onlinelibrary.wiley.com/page/journal/13652478/homepage/forauthors.html" TargetMode="External"/><Relationship Id="rId1087" Type="http://schemas.openxmlformats.org/officeDocument/2006/relationships/hyperlink" Target="https://onlinelibrary.wiley.com/page/journal/15411508/homepage/forauthors.html" TargetMode="External"/><Relationship Id="rId1294" Type="http://schemas.openxmlformats.org/officeDocument/2006/relationships/hyperlink" Target="https://authorservices.wiley.com/author-resources/Journal-Authors/open-access/hybrid-open-access.html" TargetMode="External"/><Relationship Id="rId664" Type="http://schemas.openxmlformats.org/officeDocument/2006/relationships/hyperlink" Target="https://onlinelibrary.wiley.com/page/journal/20423306/homepage/FundedAccess.html" TargetMode="External"/><Relationship Id="rId871" Type="http://schemas.openxmlformats.org/officeDocument/2006/relationships/hyperlink" Target="https://onlinelibrary.wiley.com/page/journal/17475457/homepage/FundedAccess.html" TargetMode="External"/><Relationship Id="rId969" Type="http://schemas.openxmlformats.org/officeDocument/2006/relationships/hyperlink" Target="https://authorservices.wiley.com/author-resources/Journal-Authors/open-access/article-publication-charges.html" TargetMode="External"/><Relationship Id="rId1599" Type="http://schemas.openxmlformats.org/officeDocument/2006/relationships/hyperlink" Target="https://onlinelibrary.wiley.com/page/journal/25750356/homepage/forauthors.html" TargetMode="External"/><Relationship Id="rId317" Type="http://schemas.openxmlformats.org/officeDocument/2006/relationships/hyperlink" Target="https://authorservices.wiley.com/author-resources/Journal-Authors/open-access/article-publication-charges.html" TargetMode="External"/><Relationship Id="rId524" Type="http://schemas.openxmlformats.org/officeDocument/2006/relationships/hyperlink" Target="https://chemistry-europe.onlinelibrary.wiley.com/hub/journal/18673899/onlineopen" TargetMode="External"/><Relationship Id="rId731" Type="http://schemas.openxmlformats.org/officeDocument/2006/relationships/hyperlink" Target="https://onlinelibrary.wiley.com/page/journal/13652486/homepage/FundedAccess.html" TargetMode="External"/><Relationship Id="rId1154" Type="http://schemas.openxmlformats.org/officeDocument/2006/relationships/hyperlink" Target="https://ietresearch.onlinelibrary.wiley.com/hub/journal/23983396/homepage/author-guidelines" TargetMode="External"/><Relationship Id="rId1361" Type="http://schemas.openxmlformats.org/officeDocument/2006/relationships/hyperlink" Target="https://authorservices.wiley.com/author-resources/Journal-Authors/open-access/index.html" TargetMode="External"/><Relationship Id="rId1459" Type="http://schemas.openxmlformats.org/officeDocument/2006/relationships/hyperlink" Target="https://authorservices.wiley.com/author-resources/Journal-Authors/open-access/onlineopen.html" TargetMode="External"/><Relationship Id="rId98" Type="http://schemas.openxmlformats.org/officeDocument/2006/relationships/hyperlink" Target="https://www.agronomy.org/publications/journals/author-resources/editorial-policies" TargetMode="External"/><Relationship Id="rId829" Type="http://schemas.openxmlformats.org/officeDocument/2006/relationships/hyperlink" Target="https://onlinelibrary.wiley.com/page/journal/1365277X/homepage/FundedAccess.html" TargetMode="External"/><Relationship Id="rId1014" Type="http://schemas.openxmlformats.org/officeDocument/2006/relationships/hyperlink" Target="https://authorservices.wiley.com/author-resources/Journal-Authors/open-access/article-publication-charges.html" TargetMode="External"/><Relationship Id="rId1221" Type="http://schemas.openxmlformats.org/officeDocument/2006/relationships/hyperlink" Target="https://ietresearch.onlinelibrary.wiley.com/hub/journal/26328925/homepage/author-guidelines" TargetMode="External"/><Relationship Id="rId1666" Type="http://schemas.openxmlformats.org/officeDocument/2006/relationships/hyperlink" Target="https://authorservices.wiley.com/author-resources/Journal-Authors/open-access/onlineopen.html" TargetMode="External"/><Relationship Id="rId1873" Type="http://schemas.openxmlformats.org/officeDocument/2006/relationships/hyperlink" Target="https://authorservices.wiley.com/author-resources/Journal-Authors/licensing-open-access/open-access/preprints-policy.html" TargetMode="External"/><Relationship Id="rId1319" Type="http://schemas.openxmlformats.org/officeDocument/2006/relationships/hyperlink" Target="https://authorservices.wiley.com/author-resources/Journal-Authors/open-access/hybrid-open-access.html" TargetMode="External"/><Relationship Id="rId1526" Type="http://schemas.openxmlformats.org/officeDocument/2006/relationships/hyperlink" Target="https://authorservices.wiley.com/author-resources/Journal-Authors/submission-peer-review/orcid.html" TargetMode="External"/><Relationship Id="rId1733" Type="http://schemas.openxmlformats.org/officeDocument/2006/relationships/hyperlink" Target="https://onlinelibrary.wiley.com/page/journal/28323556/homepage/open-access" TargetMode="External"/><Relationship Id="rId25" Type="http://schemas.openxmlformats.org/officeDocument/2006/relationships/hyperlink" Target="https://authorservices.wiley.com/author-resources/Journal-Authors/licensing/self-archiving.html" TargetMode="External"/><Relationship Id="rId1800" Type="http://schemas.openxmlformats.org/officeDocument/2006/relationships/hyperlink" Target="https://ietresearch.onlinelibrary.wiley.com/page/journal/ietsp/homepage/open-access" TargetMode="External"/><Relationship Id="rId174" Type="http://schemas.openxmlformats.org/officeDocument/2006/relationships/hyperlink" Target="https://onlinelibrary.wiley.com/page/journal/21935815/homepage/onlineopen" TargetMode="External"/><Relationship Id="rId381" Type="http://schemas.openxmlformats.org/officeDocument/2006/relationships/hyperlink" Target="https://authorservices.wiley.com/author-resources/Journal-Authors/licensing-open-access/open-access/onlineopen.html" TargetMode="External"/><Relationship Id="rId241" Type="http://schemas.openxmlformats.org/officeDocument/2006/relationships/hyperlink" Target="https://authorservices.wiley.com/author-resources/Journal-Authors/open-access/article-publication-charges.html" TargetMode="External"/><Relationship Id="rId479" Type="http://schemas.openxmlformats.org/officeDocument/2006/relationships/hyperlink" Target="https://onlinelibrary.wiley.com/page/journal/15023885/homepage/FundedAccess.html" TargetMode="External"/><Relationship Id="rId686" Type="http://schemas.openxmlformats.org/officeDocument/2006/relationships/hyperlink" Target="https://onlinelibrary.wiley.com/page/journal/14680394/homepage/FundedAccess.html" TargetMode="External"/><Relationship Id="rId893" Type="http://schemas.openxmlformats.org/officeDocument/2006/relationships/hyperlink" Target="https://onlinelibrary.wiley.com/page/journal/14679817/homepage/FundedAccess.html" TargetMode="External"/><Relationship Id="rId339" Type="http://schemas.openxmlformats.org/officeDocument/2006/relationships/hyperlink" Target="https://authorservices.wiley.com/author-resources/Journal-Authors/open-access/article-publication-charges.html" TargetMode="External"/><Relationship Id="rId546" Type="http://schemas.openxmlformats.org/officeDocument/2006/relationships/hyperlink" Target="https://onlinelibrary.wiley.com/page/journal/1520636X/homepage/FundedAccess.html" TargetMode="External"/><Relationship Id="rId753" Type="http://schemas.openxmlformats.org/officeDocument/2006/relationships/hyperlink" Target="https://onlinelibrary.wiley.com/page/journal/1872034X/homepage/FundedAccess.html" TargetMode="External"/><Relationship Id="rId1176" Type="http://schemas.openxmlformats.org/officeDocument/2006/relationships/hyperlink" Target="https://ietresearch.onlinelibrary.wiley.com/hub/journal/26341581/homepage/author-guidelines" TargetMode="External"/><Relationship Id="rId1383" Type="http://schemas.openxmlformats.org/officeDocument/2006/relationships/hyperlink" Target="https://onlinelibrary.wiley.com/page/journal/15251594/homepage/FundedAccess.html" TargetMode="External"/><Relationship Id="rId101" Type="http://schemas.openxmlformats.org/officeDocument/2006/relationships/hyperlink" Target="https://www.agronomy.org/publications/journals/author-resources/editorial-policies" TargetMode="External"/><Relationship Id="rId406" Type="http://schemas.openxmlformats.org/officeDocument/2006/relationships/hyperlink" Target="https://ietresearch.onlinelibrary.wiley.com/hub/journal/26317680/homepage/open-access" TargetMode="External"/><Relationship Id="rId960" Type="http://schemas.openxmlformats.org/officeDocument/2006/relationships/hyperlink" Target="https://onlinelibrary.wiley.com/page/journal/13652923/homepage/FundedAccess.html" TargetMode="External"/><Relationship Id="rId1036" Type="http://schemas.openxmlformats.org/officeDocument/2006/relationships/hyperlink" Target="https://authorservices.wiley.com/author-resources/Journal-Authors/open-access/article-publication-charges.html" TargetMode="External"/><Relationship Id="rId1243" Type="http://schemas.openxmlformats.org/officeDocument/2006/relationships/hyperlink" Target="https://ietresearch.onlinelibrary.wiley.com/hub/journal/20436394/homepage/open-access" TargetMode="External"/><Relationship Id="rId1590" Type="http://schemas.openxmlformats.org/officeDocument/2006/relationships/hyperlink" Target="https://authorservices.wiley.com/author-resources/Journal-Authors/submission-peer-review/orcid.html" TargetMode="External"/><Relationship Id="rId1688" Type="http://schemas.openxmlformats.org/officeDocument/2006/relationships/hyperlink" Target="https://onlinelibrary.wiley.com/page/journal/14337347/homepage/open-access" TargetMode="External"/><Relationship Id="rId1895" Type="http://schemas.openxmlformats.org/officeDocument/2006/relationships/hyperlink" Target="https://chemistry-europe.onlinelibrary.wiley.com/hub/journal/26289725/author-guidelines" TargetMode="External"/><Relationship Id="rId613" Type="http://schemas.openxmlformats.org/officeDocument/2006/relationships/hyperlink" Target="https://onlinelibrary.wiley.com/page/journal/14631326/homepage/FundedAccess.html" TargetMode="External"/><Relationship Id="rId820" Type="http://schemas.openxmlformats.org/officeDocument/2006/relationships/hyperlink" Target="https://onlinelibrary.wiley.com/page/journal/17503841/homepage/FundedAccess.html" TargetMode="External"/><Relationship Id="rId918" Type="http://schemas.openxmlformats.org/officeDocument/2006/relationships/hyperlink" Target="https://onlinelibrary.wiley.com/page/journal/15387836/homepage/FundedAccess.html" TargetMode="External"/><Relationship Id="rId1450" Type="http://schemas.openxmlformats.org/officeDocument/2006/relationships/hyperlink" Target="https://onlinelibrary.wiley.com/page/journal/27692450/homepage/open-access" TargetMode="External"/><Relationship Id="rId1548" Type="http://schemas.openxmlformats.org/officeDocument/2006/relationships/hyperlink" Target="https://chemistry-europe.onlinelibrary.wiley.com/hub/journal/21960216/notice-to-authors" TargetMode="External"/><Relationship Id="rId1755" Type="http://schemas.openxmlformats.org/officeDocument/2006/relationships/hyperlink" Target="https://authorservices.wiley.com/author-resources/Journal-Authors/open-access/onlineopen.html" TargetMode="External"/><Relationship Id="rId1103" Type="http://schemas.openxmlformats.org/officeDocument/2006/relationships/hyperlink" Target="https://onlinelibrary.wiley.com/page/journal/1936704X/homepage/Contact.html" TargetMode="External"/><Relationship Id="rId1310" Type="http://schemas.openxmlformats.org/officeDocument/2006/relationships/hyperlink" Target="https://authorservices.wiley.com/author-resources/Journal-Authors/open-access/hybrid-open-access.html" TargetMode="External"/><Relationship Id="rId1408" Type="http://schemas.openxmlformats.org/officeDocument/2006/relationships/hyperlink" Target="https://journals.iucr.org/services/orcid.html" TargetMode="External"/><Relationship Id="rId47" Type="http://schemas.openxmlformats.org/officeDocument/2006/relationships/hyperlink" Target="https://onlinelibrary.wiley.com/page/journal/16512227/homepage/forauthors.html" TargetMode="External"/><Relationship Id="rId1615" Type="http://schemas.openxmlformats.org/officeDocument/2006/relationships/hyperlink" Target="https://onlinelibrary.wiley.com/page/journal/27709140/homepage/open-access" TargetMode="External"/><Relationship Id="rId1822" Type="http://schemas.openxmlformats.org/officeDocument/2006/relationships/hyperlink" Target="https://esajournals.onlinelibrary.wiley.com/hub/journal/28353617/author-guidelines" TargetMode="External"/><Relationship Id="rId196" Type="http://schemas.openxmlformats.org/officeDocument/2006/relationships/hyperlink" Target="https://ietresearch.onlinelibrary.wiley.com/hub/journal/17519667/homepage/open-access" TargetMode="External"/><Relationship Id="rId263" Type="http://schemas.openxmlformats.org/officeDocument/2006/relationships/hyperlink" Target="https://authorservices.wiley.com/author-resources/Journal-Authors/open-access/article-publication-charges.html" TargetMode="External"/><Relationship Id="rId470" Type="http://schemas.openxmlformats.org/officeDocument/2006/relationships/hyperlink" Target="https://onlinelibrary.wiley.com/page/journal/15410420/homepage/FundedAccess.html" TargetMode="External"/><Relationship Id="rId123" Type="http://schemas.openxmlformats.org/officeDocument/2006/relationships/hyperlink" Target="https://onlinelibrary.wiley.com/page/journal/26438429/homepage/author-guidelines" TargetMode="External"/><Relationship Id="rId330" Type="http://schemas.openxmlformats.org/officeDocument/2006/relationships/hyperlink" Target="https://authorservices.wiley.com/author-resources/Journal-Authors/open-access/article-publication-charges.html" TargetMode="External"/><Relationship Id="rId568" Type="http://schemas.openxmlformats.org/officeDocument/2006/relationships/hyperlink" Target="https://onlinelibrary.wiley.com/page/journal/14631318/homepage/FundedAccess.html" TargetMode="External"/><Relationship Id="rId775" Type="http://schemas.openxmlformats.org/officeDocument/2006/relationships/hyperlink" Target="https://onlinelibrary.wiley.com/page/journal/10974644/homepage/FundedAccess.html" TargetMode="External"/><Relationship Id="rId982" Type="http://schemas.openxmlformats.org/officeDocument/2006/relationships/hyperlink" Target="https://authorservices.wiley.com/author-resources/Journal-Authors/open-access/article-publication-charges.html" TargetMode="External"/><Relationship Id="rId1198" Type="http://schemas.openxmlformats.org/officeDocument/2006/relationships/hyperlink" Target="https://ietresearch.onlinelibrary.wiley.com/hub/journal/17519578/homepage/author-guidelines" TargetMode="External"/><Relationship Id="rId428" Type="http://schemas.openxmlformats.org/officeDocument/2006/relationships/hyperlink" Target="https://authorservices.wiley.com/author-resources/Journal-Authors/open-access/article-publication-charges.html" TargetMode="External"/><Relationship Id="rId635" Type="http://schemas.openxmlformats.org/officeDocument/2006/relationships/hyperlink" Target="https://onlinelibrary.wiley.com/page/journal/20457758/homepage/article_publication_charges.htm" TargetMode="External"/><Relationship Id="rId842" Type="http://schemas.openxmlformats.org/officeDocument/2006/relationships/hyperlink" Target="https://onlinelibrary.wiley.com/page/journal/15222586/homepage/FundedAccess.html" TargetMode="External"/><Relationship Id="rId1058" Type="http://schemas.openxmlformats.org/officeDocument/2006/relationships/hyperlink" Target="https://onlinelibrary.wiley.com/page/journal/14392054/homepage/2264_onlineopen.html" TargetMode="External"/><Relationship Id="rId1265" Type="http://schemas.openxmlformats.org/officeDocument/2006/relationships/hyperlink" Target="https://authorservices.wiley.com/author-resources/Journal-Authors/open-access/hybrid-open-access.html" TargetMode="External"/><Relationship Id="rId1472" Type="http://schemas.openxmlformats.org/officeDocument/2006/relationships/hyperlink" Target="https://authorservices.wiley.com/author-resources/Journal-Authors/open-access/onlineopen.html" TargetMode="External"/><Relationship Id="rId702" Type="http://schemas.openxmlformats.org/officeDocument/2006/relationships/hyperlink" Target="https://onlinelibrary.wiley.com/page/journal/14755890/homepage/FundedAccess.html" TargetMode="External"/><Relationship Id="rId1125" Type="http://schemas.openxmlformats.org/officeDocument/2006/relationships/hyperlink" Target="https://authorservices.wiley.com/author-resources/Journal-Authors/open-access/article-publication-charges.html" TargetMode="External"/><Relationship Id="rId1332" Type="http://schemas.openxmlformats.org/officeDocument/2006/relationships/hyperlink" Target="https://authorservices.wiley.com/author-resources/Journal-Authors/open-access/onlineopen.html" TargetMode="External"/><Relationship Id="rId1777" Type="http://schemas.openxmlformats.org/officeDocument/2006/relationships/hyperlink" Target="https://onlinelibrary.wiley.com/page/journal/ajgwr/homepage/author-guidelines" TargetMode="External"/><Relationship Id="rId69" Type="http://schemas.openxmlformats.org/officeDocument/2006/relationships/hyperlink" Target="https://authorservices.wiley.com/author-resources/Journal-Authors/open-access/article-publication-charges.html" TargetMode="External"/><Relationship Id="rId1637" Type="http://schemas.openxmlformats.org/officeDocument/2006/relationships/hyperlink" Target="https://authorservices.wiley.com/author-resources/Journal-Authors/open-access/onlineopen.html)" TargetMode="External"/><Relationship Id="rId1844" Type="http://schemas.openxmlformats.org/officeDocument/2006/relationships/hyperlink" Target="http://www.wileyauthors.com/datasharing" TargetMode="External"/><Relationship Id="rId1704" Type="http://schemas.openxmlformats.org/officeDocument/2006/relationships/hyperlink" Target="https://authorservices.wiley.com/author-resources/Journal-Authors/open-access/onlineopen.html" TargetMode="External"/><Relationship Id="rId285" Type="http://schemas.openxmlformats.org/officeDocument/2006/relationships/hyperlink" Target="https://authorservices.wiley.com/author-resources/Journal-Authors/open-access/article-publication-charges.html" TargetMode="External"/><Relationship Id="rId1911" Type="http://schemas.openxmlformats.org/officeDocument/2006/relationships/hyperlink" Target="https://onlinelibrary.wiley.com/page/journal/3066988x/homepage/open-access" TargetMode="External"/><Relationship Id="rId492" Type="http://schemas.openxmlformats.org/officeDocument/2006/relationships/hyperlink" Target="https://onlinelibrary.wiley.com/page/journal/13652141/homepage/FundedAccess.html" TargetMode="External"/><Relationship Id="rId797" Type="http://schemas.openxmlformats.org/officeDocument/2006/relationships/hyperlink" Target="https://onlinelibrary.wiley.com/page/journal/14685973/homepage/FundedAccess.html" TargetMode="External"/><Relationship Id="rId145" Type="http://schemas.openxmlformats.org/officeDocument/2006/relationships/hyperlink" Target="https://www.soils.org/publications/journals/author-resources/sssaj-instructions" TargetMode="External"/><Relationship Id="rId352" Type="http://schemas.openxmlformats.org/officeDocument/2006/relationships/hyperlink" Target="https://authorservices.wiley.com/author-resources/Journal-Authors/open-access/article-publication-charges.html" TargetMode="External"/><Relationship Id="rId1287" Type="http://schemas.openxmlformats.org/officeDocument/2006/relationships/hyperlink" Target="https://authorservices.wiley.com/author-resources/Journal-Authors/open-access/hybrid-open-access.html" TargetMode="External"/><Relationship Id="rId212" Type="http://schemas.openxmlformats.org/officeDocument/2006/relationships/hyperlink" Target="https://authorservices.wiley.com/author-resources/Journal-Authors/open-access/article-publication-charges.html" TargetMode="External"/><Relationship Id="rId657" Type="http://schemas.openxmlformats.org/officeDocument/2006/relationships/hyperlink" Target="https://onlinelibrary.wiley.com/page/journal/14622920/homepage/FundedAccess.html" TargetMode="External"/><Relationship Id="rId864" Type="http://schemas.openxmlformats.org/officeDocument/2006/relationships/hyperlink" Target="https://onlinelibrary.wiley.com/page/journal/13652842/homepage/FundedAccess.html" TargetMode="External"/><Relationship Id="rId1494" Type="http://schemas.openxmlformats.org/officeDocument/2006/relationships/hyperlink" Target="https://authorservices.wiley.com/author-resources/Journal-Authors/licensing-open-access/open-access/preprints-policy.html" TargetMode="External"/><Relationship Id="rId1799" Type="http://schemas.openxmlformats.org/officeDocument/2006/relationships/hyperlink" Target="https://ietresearch.onlinelibrary.wiley.com/page/journal/ietsp/homepage/open-access" TargetMode="External"/><Relationship Id="rId517" Type="http://schemas.openxmlformats.org/officeDocument/2006/relationships/hyperlink" Target="https://onlinelibrary.wiley.com/page/journal/20457634/homepage/article_publication_charges.htm" TargetMode="External"/><Relationship Id="rId724" Type="http://schemas.openxmlformats.org/officeDocument/2006/relationships/hyperlink" Target="https://onlinelibrary.wiley.com/page/journal/13652478/homepage/FundedAccess.html" TargetMode="External"/><Relationship Id="rId931" Type="http://schemas.openxmlformats.org/officeDocument/2006/relationships/hyperlink" Target="https://onlinelibrary.wiley.com/page/journal/1099145X/homepage/FundedAccess.html" TargetMode="External"/><Relationship Id="rId1147" Type="http://schemas.openxmlformats.org/officeDocument/2006/relationships/hyperlink" Target="https://ietresearch.onlinelibrary.wiley.com/hub/journal/24682322/homepage/author-guidelines" TargetMode="External"/><Relationship Id="rId1354" Type="http://schemas.openxmlformats.org/officeDocument/2006/relationships/hyperlink" Target="https://authorservices.wiley.com/author-resources/Journal-Authors/open-access/index.html" TargetMode="External"/><Relationship Id="rId1561" Type="http://schemas.openxmlformats.org/officeDocument/2006/relationships/hyperlink" Target="https://authorservices.wiley.com/author-resources/Journal-Authors/licensing-open-access/open-access/preprints-policy.html" TargetMode="External"/><Relationship Id="rId60" Type="http://schemas.openxmlformats.org/officeDocument/2006/relationships/hyperlink" Target="https://acsess.onlinelibrary.wiley.com/hub/journal/24719625/openaccess" TargetMode="External"/><Relationship Id="rId1007" Type="http://schemas.openxmlformats.org/officeDocument/2006/relationships/hyperlink" Target="https://authorservices.wiley.com/author-resources/Journal-Authors/open-access/article-publication-charges.html" TargetMode="External"/><Relationship Id="rId1214" Type="http://schemas.openxmlformats.org/officeDocument/2006/relationships/hyperlink" Target="https://ietresearch.onlinelibrary.wiley.com/hub/journal/17518776/homepage/author-guidelines" TargetMode="External"/><Relationship Id="rId1421" Type="http://schemas.openxmlformats.org/officeDocument/2006/relationships/hyperlink" Target="https://journals.iucr.org/j/services/openaccess.html" TargetMode="External"/><Relationship Id="rId1659" Type="http://schemas.openxmlformats.org/officeDocument/2006/relationships/hyperlink" Target="https://onlinelibrary.wiley.com/page/journal/15367290/homepage/open-access" TargetMode="External"/><Relationship Id="rId1866" Type="http://schemas.openxmlformats.org/officeDocument/2006/relationships/hyperlink" Target="https://authorservices.wiley.com/author-resources/Journal-Authors/open-access/preprints-policy.html" TargetMode="External"/><Relationship Id="rId1519" Type="http://schemas.openxmlformats.org/officeDocument/2006/relationships/hyperlink" Target="https://authorservices.wiley.com/author-resources/Journal-Authors/licensing/self-archiving.html" TargetMode="External"/><Relationship Id="rId1726" Type="http://schemas.openxmlformats.org/officeDocument/2006/relationships/hyperlink" Target="https://esskajournals.onlinelibrary.wiley.com/hub/journal/21971153/homepage/open-access" TargetMode="External"/><Relationship Id="rId18" Type="http://schemas.openxmlformats.org/officeDocument/2006/relationships/hyperlink" Target="https://authorservices.wiley.com/author-resources/Journal-Authors/licensing/self-archiving.html" TargetMode="External"/><Relationship Id="rId167" Type="http://schemas.openxmlformats.org/officeDocument/2006/relationships/hyperlink" Target="https://onlinelibrary.wiley.com/page/journal/26404567/homepage/2501_license.html" TargetMode="External"/><Relationship Id="rId374" Type="http://schemas.openxmlformats.org/officeDocument/2006/relationships/hyperlink" Target="https://authorservices.wiley.com/author-resources/Journal-Authors/open-access/article-publication-charges.html" TargetMode="External"/><Relationship Id="rId581" Type="http://schemas.openxmlformats.org/officeDocument/2006/relationships/hyperlink" Target="https://onlinelibrary.wiley.com/page/journal/14657287/homepage/FundedAccess.html" TargetMode="External"/><Relationship Id="rId234" Type="http://schemas.openxmlformats.org/officeDocument/2006/relationships/hyperlink" Target="https://authorservices.wiley.com/author-resources/Journal-Authors/open-access/article-publication-charges.html" TargetMode="External"/><Relationship Id="rId679" Type="http://schemas.openxmlformats.org/officeDocument/2006/relationships/hyperlink" Target="https://onlinelibrary.wiley.com/page/journal/13652389/homepage/FundedAccess.html" TargetMode="External"/><Relationship Id="rId886" Type="http://schemas.openxmlformats.org/officeDocument/2006/relationships/hyperlink" Target="https://onlinelibrary.wiley.com/page/journal/14679779/homepage/FundedAccess.html" TargetMode="External"/><Relationship Id="rId2" Type="http://schemas.openxmlformats.org/officeDocument/2006/relationships/hyperlink" Target="http://www.wileyauthors.com/datasharing" TargetMode="External"/><Relationship Id="rId441" Type="http://schemas.openxmlformats.org/officeDocument/2006/relationships/hyperlink" Target="https://ietresearch.onlinelibrary.wiley.com/hub/journal/20513305/homepage/open-access" TargetMode="External"/><Relationship Id="rId539" Type="http://schemas.openxmlformats.org/officeDocument/2006/relationships/hyperlink" Target="https://onlinelibrary.wiley.com/page/journal/13652206/homepage/FundedAccess.html" TargetMode="External"/><Relationship Id="rId746" Type="http://schemas.openxmlformats.org/officeDocument/2006/relationships/hyperlink" Target="https://onlinelibrary.wiley.com/page/journal/22011617/homepage/FundedAccess.html" TargetMode="External"/><Relationship Id="rId1071" Type="http://schemas.openxmlformats.org/officeDocument/2006/relationships/hyperlink" Target="https://onlinelibrary.wiley.com/page/journal/20472927/homepage/FundedAccess.html" TargetMode="External"/><Relationship Id="rId1169" Type="http://schemas.openxmlformats.org/officeDocument/2006/relationships/hyperlink" Target="https://ietresearch.onlinelibrary.wiley.com/hub/journal/17518679/homepage/author-guidelines" TargetMode="External"/><Relationship Id="rId1376" Type="http://schemas.openxmlformats.org/officeDocument/2006/relationships/hyperlink" Target="https://onlinelibrary.wiley.com/page/journal/26938847/homepage/open-access" TargetMode="External"/><Relationship Id="rId1583" Type="http://schemas.openxmlformats.org/officeDocument/2006/relationships/hyperlink" Target="http://www.wileyauthors.com/datasharing" TargetMode="External"/><Relationship Id="rId301" Type="http://schemas.openxmlformats.org/officeDocument/2006/relationships/hyperlink" Target="https://authorservices.wiley.com/author-resources/Journal-Authors/open-access/article-publication-charges.html" TargetMode="External"/><Relationship Id="rId953" Type="http://schemas.openxmlformats.org/officeDocument/2006/relationships/hyperlink" Target="https://onlinelibrary.wiley.com/page/journal/14679957/homepage/FundedAccess.html" TargetMode="External"/><Relationship Id="rId1029" Type="http://schemas.openxmlformats.org/officeDocument/2006/relationships/hyperlink" Target="https://authorservices.wiley.com/author-resources/Journal-Authors/open-access/article-publication-charges.html" TargetMode="External"/><Relationship Id="rId1236" Type="http://schemas.openxmlformats.org/officeDocument/2006/relationships/hyperlink" Target="https://ietresearch.onlinelibrary.wiley.com/hub/journal/25152947/homepage/author-guidelines" TargetMode="External"/><Relationship Id="rId1790" Type="http://schemas.openxmlformats.org/officeDocument/2006/relationships/hyperlink" Target="https://ietresearch.onlinelibrary.wiley.com/page/journal/ietest/homepage/author-guidelines" TargetMode="External"/><Relationship Id="rId1888" Type="http://schemas.openxmlformats.org/officeDocument/2006/relationships/hyperlink" Target="https://chemistry-europe.onlinelibrary.wiley.com/hub/journal/25109936/notice-to-authors" TargetMode="External"/><Relationship Id="rId82" Type="http://schemas.openxmlformats.org/officeDocument/2006/relationships/hyperlink" Target="https://authorservices.wiley.com/author-resources/Journal-Authors/licensing/self-archiving.html" TargetMode="External"/><Relationship Id="rId606" Type="http://schemas.openxmlformats.org/officeDocument/2006/relationships/hyperlink" Target="https://onlinelibrary.wiley.com/page/journal/14677660/homepage/FundedAccess.html" TargetMode="External"/><Relationship Id="rId813" Type="http://schemas.openxmlformats.org/officeDocument/2006/relationships/hyperlink" Target="https://onlinelibrary.wiley.com/page/journal/15564967/homepage/FundedAccess.html" TargetMode="External"/><Relationship Id="rId1443" Type="http://schemas.openxmlformats.org/officeDocument/2006/relationships/hyperlink" Target="https://journals.iucr.org/s/services/openaccess.html" TargetMode="External"/><Relationship Id="rId1650" Type="http://schemas.openxmlformats.org/officeDocument/2006/relationships/hyperlink" Target="https://authorservices.wiley.com/author-resources/Journal-Authors/open-access/article-publication-charges.html" TargetMode="External"/><Relationship Id="rId1748" Type="http://schemas.openxmlformats.org/officeDocument/2006/relationships/hyperlink" Target="https://www.agu.org/publish-with-agu/publish/author-resources/new-manuscript-checklist" TargetMode="External"/><Relationship Id="rId1303" Type="http://schemas.openxmlformats.org/officeDocument/2006/relationships/hyperlink" Target="https://authorservices.wiley.com/author-resources/Journal-Authors/open-access/hybrid-open-access.html" TargetMode="External"/><Relationship Id="rId1510" Type="http://schemas.openxmlformats.org/officeDocument/2006/relationships/hyperlink" Target="https://authorservices.wiley.com/author-resources/Journal-Authors/licensing-open-access/open-access/preprints-policy.html" TargetMode="External"/><Relationship Id="rId1608" Type="http://schemas.openxmlformats.org/officeDocument/2006/relationships/hyperlink" Target="https://authorservices.wiley.com/author-resources/Journal-Authors/open-access/index.html" TargetMode="External"/><Relationship Id="rId1815" Type="http://schemas.openxmlformats.org/officeDocument/2006/relationships/hyperlink" Target="https://onlinelibrary.wiley.com/page/journal/29969514/homepage/open-access" TargetMode="External"/><Relationship Id="rId189" Type="http://schemas.openxmlformats.org/officeDocument/2006/relationships/hyperlink" Target="https://ietresearch.onlinelibrary.wiley.com/hub/journal/17518652/homepage/open-access" TargetMode="External"/><Relationship Id="rId396" Type="http://schemas.openxmlformats.org/officeDocument/2006/relationships/hyperlink" Target="https://ietresearch.onlinelibrary.wiley.com/hub/journal/23983396/homepage/open-access" TargetMode="External"/><Relationship Id="rId256" Type="http://schemas.openxmlformats.org/officeDocument/2006/relationships/hyperlink" Target="https://authorservices.wiley.com/author-resources/Journal-Authors/open-access/article-publication-charges.html" TargetMode="External"/><Relationship Id="rId463" Type="http://schemas.openxmlformats.org/officeDocument/2006/relationships/hyperlink" Target="https://onlinelibrary.wiley.com/page/journal/19393806/homepage/forauthors.html" TargetMode="External"/><Relationship Id="rId670" Type="http://schemas.openxmlformats.org/officeDocument/2006/relationships/hyperlink" Target="https://onlinelibrary.wiley.com/page/journal/16000609/homepage/FundedAccess.html" TargetMode="External"/><Relationship Id="rId1093" Type="http://schemas.openxmlformats.org/officeDocument/2006/relationships/hyperlink" Target="https://onlinelibrary.wiley.com/page/journal/10982280/homepage/Contact.html" TargetMode="External"/><Relationship Id="rId116" Type="http://schemas.openxmlformats.org/officeDocument/2006/relationships/hyperlink" Target="https://onlinelibrary.wiley.com/page/journal/26882663/homepage/author-guidelines" TargetMode="External"/><Relationship Id="rId323" Type="http://schemas.openxmlformats.org/officeDocument/2006/relationships/hyperlink" Target="https://authorservices.wiley.com/author-resources/Journal-Authors/open-access/article-publication-charges.html" TargetMode="External"/><Relationship Id="rId530" Type="http://schemas.openxmlformats.org/officeDocument/2006/relationships/hyperlink" Target="https://onlinelibrary.wiley.com/page/journal/16121880/homepage/FundedAccess.html" TargetMode="External"/><Relationship Id="rId768" Type="http://schemas.openxmlformats.org/officeDocument/2006/relationships/hyperlink" Target="https://onlinelibrary.wiley.com/page/journal/1474919X/homepage/FundedAccess.html" TargetMode="External"/><Relationship Id="rId975" Type="http://schemas.openxmlformats.org/officeDocument/2006/relationships/hyperlink" Target="https://authorservices.wiley.com/author-resources/Journal-Authors/open-access/article-publication-charges.html" TargetMode="External"/><Relationship Id="rId1160" Type="http://schemas.openxmlformats.org/officeDocument/2006/relationships/hyperlink" Target="https://ietresearch.onlinelibrary.wiley.com/hub/journal/17518652/homepage/author-guidelines" TargetMode="External"/><Relationship Id="rId1398" Type="http://schemas.openxmlformats.org/officeDocument/2006/relationships/hyperlink" Target="https://journals.iucr.org/d/services/openaccess.html" TargetMode="External"/><Relationship Id="rId628" Type="http://schemas.openxmlformats.org/officeDocument/2006/relationships/hyperlink" Target="https://onlinelibrary.wiley.com/page/journal/14680254/homepage/FundedAccess.html" TargetMode="External"/><Relationship Id="rId835" Type="http://schemas.openxmlformats.org/officeDocument/2006/relationships/hyperlink" Target="https://onlinelibrary.wiley.com/page/journal/10991328/homepage/FundedAccess.html" TargetMode="External"/><Relationship Id="rId1258" Type="http://schemas.openxmlformats.org/officeDocument/2006/relationships/hyperlink" Target="https://onlinelibrary.wiley.com/page/journal/23519800/homepage/forauthors.html" TargetMode="External"/><Relationship Id="rId1465" Type="http://schemas.openxmlformats.org/officeDocument/2006/relationships/hyperlink" Target="https://authorservices.wiley.com/author-resources/Journal-Authors/licensing/self-archiving.html" TargetMode="External"/><Relationship Id="rId1672" Type="http://schemas.openxmlformats.org/officeDocument/2006/relationships/hyperlink" Target="https://onlinelibrary.wiley.com/page/journal/27514595/homepage/open-access" TargetMode="External"/><Relationship Id="rId1020" Type="http://schemas.openxmlformats.org/officeDocument/2006/relationships/hyperlink" Target="https://authorservices.wiley.com/author-resources/Journal-Authors/open-access/article-publication-charges.html" TargetMode="External"/><Relationship Id="rId1118" Type="http://schemas.openxmlformats.org/officeDocument/2006/relationships/hyperlink" Target="https://onlinelibrary.wiley.com/page/journal/14679469/homepage/FundedAccess.html" TargetMode="External"/><Relationship Id="rId1325" Type="http://schemas.openxmlformats.org/officeDocument/2006/relationships/hyperlink" Target="https://authorservices.wiley.com/author-resources/Journal-Authors/open-access/hybrid-open-access.html" TargetMode="External"/><Relationship Id="rId1532" Type="http://schemas.openxmlformats.org/officeDocument/2006/relationships/hyperlink" Target="https://authorservices.wiley.com/author-resources/Journal-Authors/licensing/self-archiving.html" TargetMode="External"/><Relationship Id="rId902" Type="http://schemas.openxmlformats.org/officeDocument/2006/relationships/hyperlink" Target="https://onlinelibrary.wiley.com/page/journal/17485827/homepage/FundedAccess.html" TargetMode="External"/><Relationship Id="rId1837" Type="http://schemas.openxmlformats.org/officeDocument/2006/relationships/hyperlink" Target="https://onlinelibrary.wiley.com/page/journal/20954697/homepage/author-guidelines" TargetMode="External"/><Relationship Id="rId31" Type="http://schemas.openxmlformats.org/officeDocument/2006/relationships/hyperlink" Target="https://authorservices.wiley.com/author-resources/Journal-Authors/licensing/self-archiving.html" TargetMode="External"/><Relationship Id="rId180" Type="http://schemas.openxmlformats.org/officeDocument/2006/relationships/hyperlink" Target="https://onlinelibrary.wiley.com/page/journal/17512980/homepage/FundedAccess.html" TargetMode="External"/><Relationship Id="rId278" Type="http://schemas.openxmlformats.org/officeDocument/2006/relationships/hyperlink" Target="https://authorservices.wiley.com/author-resources/Journal-Authors/open-access/article-publication-charges.html" TargetMode="External"/><Relationship Id="rId1904" Type="http://schemas.openxmlformats.org/officeDocument/2006/relationships/hyperlink" Target="https://onlinelibrary.wiley.com/page/journal/30656028/homepage/open-access" TargetMode="External"/><Relationship Id="rId485" Type="http://schemas.openxmlformats.org/officeDocument/2006/relationships/hyperlink" Target="https://onlinelibrary.wiley.com/page/journal/15244741/homepage/FundedAccess.html" TargetMode="External"/><Relationship Id="rId692" Type="http://schemas.openxmlformats.org/officeDocument/2006/relationships/hyperlink" Target="https://onlinelibrary.wiley.com/page/journal/14602695/homepage/FundedAccess.html" TargetMode="External"/><Relationship Id="rId138" Type="http://schemas.openxmlformats.org/officeDocument/2006/relationships/hyperlink" Target="https://efsa.onlinelibrary.wiley.com/journal/18314732" TargetMode="External"/><Relationship Id="rId345" Type="http://schemas.openxmlformats.org/officeDocument/2006/relationships/hyperlink" Target="https://authorservices.wiley.com/author-resources/Journal-Authors/open-access/article-publication-charges.html" TargetMode="External"/><Relationship Id="rId552" Type="http://schemas.openxmlformats.org/officeDocument/2006/relationships/hyperlink" Target="https://onlinelibrary.wiley.com/page/journal/13652265/homepage/FundedAccess.html" TargetMode="External"/><Relationship Id="rId997" Type="http://schemas.openxmlformats.org/officeDocument/2006/relationships/hyperlink" Target="https://authorservices.wiley.com/author-resources/Journal-Authors/open-access/article-publication-charges.html" TargetMode="External"/><Relationship Id="rId1182" Type="http://schemas.openxmlformats.org/officeDocument/2006/relationships/hyperlink" Target="https://ietresearch.onlinelibrary.wiley.com/hub/journal/17518695/homepage/author-guidelines" TargetMode="External"/><Relationship Id="rId205" Type="http://schemas.openxmlformats.org/officeDocument/2006/relationships/hyperlink" Target="https://ietresearch.onlinelibrary.wiley.com/hub/journal/17521424/homepage/open-access" TargetMode="External"/><Relationship Id="rId412" Type="http://schemas.openxmlformats.org/officeDocument/2006/relationships/hyperlink" Target="https://onlinelibrary.wiley.com/page/journal/26999307/homepage/open-access" TargetMode="External"/><Relationship Id="rId857" Type="http://schemas.openxmlformats.org/officeDocument/2006/relationships/hyperlink" Target="https://onlinelibrary.wiley.com/page/journal/13652826/homepage/FundedAccess.html" TargetMode="External"/><Relationship Id="rId1042" Type="http://schemas.openxmlformats.org/officeDocument/2006/relationships/hyperlink" Target="https://authorservices.wiley.com/author-resources/Journal-Authors/open-access/article-publication-charges.html" TargetMode="External"/><Relationship Id="rId1487" Type="http://schemas.openxmlformats.org/officeDocument/2006/relationships/hyperlink" Target="https://authorservices.wiley.com/author-resources/Journal-Authors/open-access/article-publication-charges.html" TargetMode="External"/><Relationship Id="rId1694" Type="http://schemas.openxmlformats.org/officeDocument/2006/relationships/hyperlink" Target="https://onlinelibrary.wiley.com/page/journal/28376846/homepage/open-access" TargetMode="External"/><Relationship Id="rId717" Type="http://schemas.openxmlformats.org/officeDocument/2006/relationships/hyperlink" Target="https://onlinelibrary.wiley.com/page/journal/15206548/homepage/FundedAccess.html" TargetMode="External"/><Relationship Id="rId924" Type="http://schemas.openxmlformats.org/officeDocument/2006/relationships/hyperlink" Target="https://onlinelibrary.wiley.com/page/journal/15480585/homepage/FundedAccess.html" TargetMode="External"/><Relationship Id="rId1347" Type="http://schemas.openxmlformats.org/officeDocument/2006/relationships/hyperlink" Target="https://authorservices.wiley.com/author-resources/Journal-Authors/open-access/index.html" TargetMode="External"/><Relationship Id="rId1554" Type="http://schemas.openxmlformats.org/officeDocument/2006/relationships/hyperlink" Target="https://authorservices.wiley.com/author-resources/Journal-Authors/licensing-open-access/open-access/preprints-policy.html" TargetMode="External"/><Relationship Id="rId1761" Type="http://schemas.openxmlformats.org/officeDocument/2006/relationships/hyperlink" Target="https://onlinelibrary.wiley.com/page/journal/30062691/homepage/author-guidelines" TargetMode="External"/><Relationship Id="rId53" Type="http://schemas.openxmlformats.org/officeDocument/2006/relationships/hyperlink" Target="http://journals.iucr.org/c/services/notesforauthors.html" TargetMode="External"/><Relationship Id="rId1207" Type="http://schemas.openxmlformats.org/officeDocument/2006/relationships/hyperlink" Target="https://ietresearch.onlinelibrary.wiley.com/hub/journal/25143255/homepage/author-guidelines" TargetMode="External"/><Relationship Id="rId1414" Type="http://schemas.openxmlformats.org/officeDocument/2006/relationships/hyperlink" Target="https://journals.iucr.org/services/orcid.html" TargetMode="External"/><Relationship Id="rId1621" Type="http://schemas.openxmlformats.org/officeDocument/2006/relationships/hyperlink" Target="https://authorservices.wiley.com/author-resources/Journal-Authors/open-access/preprints-policy.html" TargetMode="External"/><Relationship Id="rId1859" Type="http://schemas.openxmlformats.org/officeDocument/2006/relationships/hyperlink" Target="https://authorservices.wiley.com/author-resources/Journal-Authors/submission-peer-review/index.html" TargetMode="External"/><Relationship Id="rId1719" Type="http://schemas.openxmlformats.org/officeDocument/2006/relationships/hyperlink" Target="https://onlinelibrary.wiley.com/page/journal/27711714/homepage/author-guidelines" TargetMode="External"/><Relationship Id="rId367" Type="http://schemas.openxmlformats.org/officeDocument/2006/relationships/hyperlink" Target="https://onlinelibrary.wiley.com/page/journal/17553768/homepage/FundedAccess.html" TargetMode="External"/><Relationship Id="rId574" Type="http://schemas.openxmlformats.org/officeDocument/2006/relationships/hyperlink" Target="https://onlinelibrary.wiley.com/page/journal/14678659/homepage/FundedAccess.html" TargetMode="External"/><Relationship Id="rId227" Type="http://schemas.openxmlformats.org/officeDocument/2006/relationships/hyperlink" Target="https://authorservices.wiley.com/author-resources/Journal-Authors/open-access/article-publication-charges.html" TargetMode="External"/><Relationship Id="rId781" Type="http://schemas.openxmlformats.org/officeDocument/2006/relationships/hyperlink" Target="https://onlinelibrary.wiley.com/page/journal/17446171/homepage/FundedAccess.html" TargetMode="External"/><Relationship Id="rId879" Type="http://schemas.openxmlformats.org/officeDocument/2006/relationships/hyperlink" Target="https://onlinelibrary.wiley.com/page/journal/15206688/homepage/FundedAccess.html" TargetMode="External"/><Relationship Id="rId434" Type="http://schemas.openxmlformats.org/officeDocument/2006/relationships/hyperlink" Target="https://ietresearch.onlinelibrary.wiley.com/hub/journal/25177567/homepage/open-access" TargetMode="External"/><Relationship Id="rId641" Type="http://schemas.openxmlformats.org/officeDocument/2006/relationships/hyperlink" Target="https://onlinelibrary.wiley.com/page/journal/14680300/homepage/FundedAccess.html" TargetMode="External"/><Relationship Id="rId739" Type="http://schemas.openxmlformats.org/officeDocument/2006/relationships/hyperlink" Target="https://onlinelibrary.wiley.com/page/journal/21523878/homepage/FundedAccess.html" TargetMode="External"/><Relationship Id="rId1064" Type="http://schemas.openxmlformats.org/officeDocument/2006/relationships/hyperlink" Target="https://authorservices.wiley.com/author-resources/Journal-Authors/open-access/article-publication-charges.html" TargetMode="External"/><Relationship Id="rId1271" Type="http://schemas.openxmlformats.org/officeDocument/2006/relationships/hyperlink" Target="https://authorservices.wiley.com/author-resources/Journal-Authors/open-access/hybrid-open-access.html" TargetMode="External"/><Relationship Id="rId1369" Type="http://schemas.openxmlformats.org/officeDocument/2006/relationships/hyperlink" Target="https://onlinelibrary.wiley.com/page/journal/21983844/homepage/2749_onlineopen.html" TargetMode="External"/><Relationship Id="rId1576" Type="http://schemas.openxmlformats.org/officeDocument/2006/relationships/hyperlink" Target="https://onlinelibrary.wiley.com/page/journal/10976817/homepage/author-guidelines" TargetMode="External"/><Relationship Id="rId501" Type="http://schemas.openxmlformats.org/officeDocument/2006/relationships/hyperlink" Target="https://onlinelibrary.wiley.com/page/journal/14678578/homepage/FundedAccess.html" TargetMode="External"/><Relationship Id="rId946" Type="http://schemas.openxmlformats.org/officeDocument/2006/relationships/hyperlink" Target="https://onlinelibrary.wiley.com/page/journal/20571615/homepage/FundedAccess.html" TargetMode="External"/><Relationship Id="rId1131" Type="http://schemas.openxmlformats.org/officeDocument/2006/relationships/hyperlink" Target="https://ietresearch.onlinelibrary.wiley.com/hub/journal/26341573/homepage/open-access" TargetMode="External"/><Relationship Id="rId1229" Type="http://schemas.openxmlformats.org/officeDocument/2006/relationships/hyperlink" Target="https://ietresearch.onlinelibrary.wiley.com/hub/journal/26317680/homepage/author-guidelines" TargetMode="External"/><Relationship Id="rId1783" Type="http://schemas.openxmlformats.org/officeDocument/2006/relationships/hyperlink" Target="https://ietresearch.onlinelibrary.wiley.com/page/journal/ietcdt/homepage/open-access" TargetMode="External"/><Relationship Id="rId75" Type="http://schemas.openxmlformats.org/officeDocument/2006/relationships/hyperlink" Target="https://authorservices.wiley.com/author-resources/Journal-Authors/open-access/data-sharing-citation/index.html" TargetMode="External"/><Relationship Id="rId806" Type="http://schemas.openxmlformats.org/officeDocument/2006/relationships/hyperlink" Target="https://onlinelibrary.wiley.com/page/journal/17401461/homepage/FundedAccess.html" TargetMode="External"/><Relationship Id="rId1436" Type="http://schemas.openxmlformats.org/officeDocument/2006/relationships/hyperlink" Target="https://www.wildlifebiology.org/authors/author-guidelines" TargetMode="External"/><Relationship Id="rId1643" Type="http://schemas.openxmlformats.org/officeDocument/2006/relationships/hyperlink" Target="https://v2.sherpa.ac.uk/id/publication/11084" TargetMode="External"/><Relationship Id="rId1850" Type="http://schemas.openxmlformats.org/officeDocument/2006/relationships/hyperlink" Target="https://advanced.onlinelibrary.wiley.com/hub/journal/29439973/open-access" TargetMode="External"/><Relationship Id="rId1503" Type="http://schemas.openxmlformats.org/officeDocument/2006/relationships/hyperlink" Target="https://authorservices.wiley.com/author-resources/Journal-Authors/licensing/self-archiving.html" TargetMode="External"/><Relationship Id="rId1710" Type="http://schemas.openxmlformats.org/officeDocument/2006/relationships/hyperlink" Target="https://onlinelibrary.wiley.com/page/journal/27677451/homepage/open-access" TargetMode="External"/><Relationship Id="rId291" Type="http://schemas.openxmlformats.org/officeDocument/2006/relationships/hyperlink" Target="https://authorservices.wiley.com/author-resources/Journal-Authors/open-access/article-publication-charges.html" TargetMode="External"/><Relationship Id="rId1808" Type="http://schemas.openxmlformats.org/officeDocument/2006/relationships/hyperlink" Target="https://onlinelibrary.wiley.com/page/journal/1961/homepage/author-guidelines" TargetMode="External"/><Relationship Id="rId151" Type="http://schemas.openxmlformats.org/officeDocument/2006/relationships/hyperlink" Target="https://www.agronomy.org/publications/journals/author-resources/editorial-policies" TargetMode="External"/><Relationship Id="rId389" Type="http://schemas.openxmlformats.org/officeDocument/2006/relationships/hyperlink" Target="https://ietresearch.onlinelibrary.wiley.com/hub/journal/17518776/homepage/open-access" TargetMode="External"/><Relationship Id="rId596" Type="http://schemas.openxmlformats.org/officeDocument/2006/relationships/hyperlink" Target="https://onlinelibrary.wiley.com/page/journal/14678748/homepage/FundedAccess.html" TargetMode="External"/><Relationship Id="rId249" Type="http://schemas.openxmlformats.org/officeDocument/2006/relationships/hyperlink" Target="https://authorservices.wiley.com/author-resources/Journal-Authors/open-access/article-publication-charges.html" TargetMode="External"/><Relationship Id="rId456" Type="http://schemas.openxmlformats.org/officeDocument/2006/relationships/hyperlink" Target="https://onlinelibrary.wiley.com/page/journal/19322062/homepage/forauthors.html" TargetMode="External"/><Relationship Id="rId663" Type="http://schemas.openxmlformats.org/officeDocument/2006/relationships/hyperlink" Target="https://onlinelibrary.wiley.com/page/journal/20423292/homepage/FundedAccess.html" TargetMode="External"/><Relationship Id="rId870" Type="http://schemas.openxmlformats.org/officeDocument/2006/relationships/hyperlink" Target="https://onlinelibrary.wiley.com/page/journal/14676494/homepage/FundedAccess.html" TargetMode="External"/><Relationship Id="rId1086" Type="http://schemas.openxmlformats.org/officeDocument/2006/relationships/hyperlink" Target="https://onlinelibrary.wiley.com/page/journal/14784408/homepage/Contact.html" TargetMode="External"/><Relationship Id="rId1293" Type="http://schemas.openxmlformats.org/officeDocument/2006/relationships/hyperlink" Target="https://authorservices.wiley.com/author-resources/Journal-Authors/open-access/hybrid-open-access.html" TargetMode="External"/><Relationship Id="rId109" Type="http://schemas.openxmlformats.org/officeDocument/2006/relationships/hyperlink" Target="https://authorservices.wiley.com/author-resources/Journal-Authors/open-access/article-publication-charges.html" TargetMode="External"/><Relationship Id="rId316" Type="http://schemas.openxmlformats.org/officeDocument/2006/relationships/hyperlink" Target="https://authorservices.wiley.com/author-resources/Journal-Authors/open-access/article-publication-charges.html" TargetMode="External"/><Relationship Id="rId523" Type="http://schemas.openxmlformats.org/officeDocument/2006/relationships/hyperlink" Target="https://onlinelibrary.wiley.com/page/journal/16000498/homepage/FundedAccess.html" TargetMode="External"/><Relationship Id="rId968" Type="http://schemas.openxmlformats.org/officeDocument/2006/relationships/hyperlink" Target="https://authorservices.wiley.com/author-resources/Journal-Authors/open-access/article-publication-charges.html" TargetMode="External"/><Relationship Id="rId1153" Type="http://schemas.openxmlformats.org/officeDocument/2006/relationships/hyperlink" Target="https://ietresearch.onlinelibrary.wiley.com/hub/journal/23983396/homepage/author-guidelines" TargetMode="External"/><Relationship Id="rId1598" Type="http://schemas.openxmlformats.org/officeDocument/2006/relationships/hyperlink" Target="https://onlinelibrary.wiley.com/page/journal/25750356/homepage/forauthors.html" TargetMode="External"/><Relationship Id="rId97" Type="http://schemas.openxmlformats.org/officeDocument/2006/relationships/hyperlink" Target="https://authorservices.wiley.com/author-resources/Journal-Authors/licensing/self-archiving.html" TargetMode="External"/><Relationship Id="rId730" Type="http://schemas.openxmlformats.org/officeDocument/2006/relationships/hyperlink" Target="https://onlinelibrary.wiley.com/page/journal/10981136/homepage/FundedAccess.html" TargetMode="External"/><Relationship Id="rId828" Type="http://schemas.openxmlformats.org/officeDocument/2006/relationships/hyperlink" Target="https://onlinelibrary.wiley.com/page/journal/14676443/homepage/FundedAccess.html" TargetMode="External"/><Relationship Id="rId1013" Type="http://schemas.openxmlformats.org/officeDocument/2006/relationships/hyperlink" Target="https://authorservices.wiley.com/author-resources/Journal-Authors/open-access/article-publication-charges.html" TargetMode="External"/><Relationship Id="rId1360" Type="http://schemas.openxmlformats.org/officeDocument/2006/relationships/hyperlink" Target="https://authorservices.wiley.com/author-resources/Journal-Authors/open-access/index.html" TargetMode="External"/><Relationship Id="rId1458" Type="http://schemas.openxmlformats.org/officeDocument/2006/relationships/hyperlink" Target="https://authorservices.wiley.com/author-resources/Journal-Authors/licensing/self-archiving.html" TargetMode="External"/><Relationship Id="rId1665" Type="http://schemas.openxmlformats.org/officeDocument/2006/relationships/hyperlink" Target="https://onlinelibrary.wiley.com/page/journal/27512614/homepage/author-guidelines" TargetMode="External"/><Relationship Id="rId1872" Type="http://schemas.openxmlformats.org/officeDocument/2006/relationships/hyperlink" Target="https://onlinelibrary.wiley.com/page/journal/29980623/homepage/author-guidelines" TargetMode="External"/><Relationship Id="rId1220" Type="http://schemas.openxmlformats.org/officeDocument/2006/relationships/hyperlink" Target="https://ietresearch.onlinelibrary.wiley.com/hub/journal/26328925/homepage/author-guidelines" TargetMode="External"/><Relationship Id="rId1318" Type="http://schemas.openxmlformats.org/officeDocument/2006/relationships/hyperlink" Target="https://authorservices.wiley.com/author-resources/Journal-Authors/open-access/hybrid-open-access.html" TargetMode="External"/><Relationship Id="rId1525" Type="http://schemas.openxmlformats.org/officeDocument/2006/relationships/hyperlink" Target="https://authorservices.wiley.com/author-resources/Journal-Authors/licensing-open-access/open-access/preprints-policy.html" TargetMode="External"/><Relationship Id="rId1732" Type="http://schemas.openxmlformats.org/officeDocument/2006/relationships/hyperlink" Target="https://onlinelibrary.wiley.com/page/journal/28344405/homepage/open-access" TargetMode="External"/><Relationship Id="rId24" Type="http://schemas.openxmlformats.org/officeDocument/2006/relationships/hyperlink" Target="https://authorservices.wiley.com/author-resources/Journal-Authors/licensing/self-archiving.html" TargetMode="External"/><Relationship Id="rId173" Type="http://schemas.openxmlformats.org/officeDocument/2006/relationships/hyperlink" Target="https://onlinelibrary.wiley.com/page/journal/23663987/homepage/2313_onlineopen.html" TargetMode="External"/><Relationship Id="rId380" Type="http://schemas.openxmlformats.org/officeDocument/2006/relationships/hyperlink" Target="https://onlinelibrary.wiley.com/page/journal/17441714/homepage/FundedAccess.html" TargetMode="External"/><Relationship Id="rId240" Type="http://schemas.openxmlformats.org/officeDocument/2006/relationships/hyperlink" Target="https://authorservices.wiley.com/author-resources/Journal-Authors/open-access/article-publication-charges.html" TargetMode="External"/><Relationship Id="rId478" Type="http://schemas.openxmlformats.org/officeDocument/2006/relationships/hyperlink" Target="https://bjui-journals.onlinelibrary.wiley.com/hub/journal/1464410x/homepage/forauthors.html" TargetMode="External"/><Relationship Id="rId685" Type="http://schemas.openxmlformats.org/officeDocument/2006/relationships/hyperlink" Target="https://onlinelibrary.wiley.com/page/journal/16000625/homepage/FundedAccess.html" TargetMode="External"/><Relationship Id="rId892" Type="http://schemas.openxmlformats.org/officeDocument/2006/relationships/hyperlink" Target="https://onlinelibrary.wiley.com/page/journal/14679809/homepage/FundedAccess.html" TargetMode="External"/><Relationship Id="rId100" Type="http://schemas.openxmlformats.org/officeDocument/2006/relationships/hyperlink" Target="https://www.agronomy.org/publications/journals/author-resources/uarfs-instructions" TargetMode="External"/><Relationship Id="rId338" Type="http://schemas.openxmlformats.org/officeDocument/2006/relationships/hyperlink" Target="https://authorservices.wiley.com/author-resources/Journal-Authors/open-access/article-publication-charges.html" TargetMode="External"/><Relationship Id="rId545" Type="http://schemas.openxmlformats.org/officeDocument/2006/relationships/hyperlink" Target="https://onlinelibrary.wiley.com/page/journal/16147065/homepage/onlineopen" TargetMode="External"/><Relationship Id="rId752" Type="http://schemas.openxmlformats.org/officeDocument/2006/relationships/hyperlink" Target="https://onlinelibrary.wiley.com/page/journal/15273350/homepage/FundedAccess.html" TargetMode="External"/><Relationship Id="rId1175" Type="http://schemas.openxmlformats.org/officeDocument/2006/relationships/hyperlink" Target="https://ietresearch.onlinelibrary.wiley.com/hub/journal/26341581/homepage/author-guidelines" TargetMode="External"/><Relationship Id="rId1382" Type="http://schemas.openxmlformats.org/officeDocument/2006/relationships/hyperlink" Target="https://onlinelibrary.wiley.com/page/journal/15546306/homepage/ForAuthors.html" TargetMode="External"/><Relationship Id="rId405" Type="http://schemas.openxmlformats.org/officeDocument/2006/relationships/hyperlink" Target="https://ietresearch.onlinelibrary.wiley.com/hub/journal/17518857/homepage/open-access" TargetMode="External"/><Relationship Id="rId612" Type="http://schemas.openxmlformats.org/officeDocument/2006/relationships/hyperlink" Target="https://onlinelibrary.wiley.com/page/journal/14677687/homepage/FundedAccess.html" TargetMode="External"/><Relationship Id="rId1035" Type="http://schemas.openxmlformats.org/officeDocument/2006/relationships/hyperlink" Target="https://authorservices.wiley.com/author-resources/Journal-Authors/open-access/article-publication-charges.html" TargetMode="External"/><Relationship Id="rId1242" Type="http://schemas.openxmlformats.org/officeDocument/2006/relationships/hyperlink" Target="https://ietresearch.onlinelibrary.wiley.com/hub/journal/20513305/homepage/author-guidelines" TargetMode="External"/><Relationship Id="rId1687" Type="http://schemas.openxmlformats.org/officeDocument/2006/relationships/hyperlink" Target="https://authorservices.wiley.com/author-resources/Journal-Authors/open-access/onlineopen.html" TargetMode="External"/><Relationship Id="rId1894" Type="http://schemas.openxmlformats.org/officeDocument/2006/relationships/hyperlink" Target="https://chemistry-europe.onlinelibrary.wiley.com/hub/journal/26289725/author-guidelines" TargetMode="External"/><Relationship Id="rId917" Type="http://schemas.openxmlformats.org/officeDocument/2006/relationships/hyperlink" Target="https://onlinelibrary.wiley.com/page/journal/17497345/homepage/FundedAccess.html" TargetMode="External"/><Relationship Id="rId1102" Type="http://schemas.openxmlformats.org/officeDocument/2006/relationships/hyperlink" Target="https://onlinelibrary.wiley.com/page/journal/17456606/homepage/Contact.html" TargetMode="External"/><Relationship Id="rId1547" Type="http://schemas.openxmlformats.org/officeDocument/2006/relationships/hyperlink" Target="https://chemistry-europe.onlinelibrary.wiley.com/hub/journal/21960216/open-access" TargetMode="External"/><Relationship Id="rId1754" Type="http://schemas.openxmlformats.org/officeDocument/2006/relationships/hyperlink" Target="https://onlinelibrary.wiley.com/journal/20506414/apc" TargetMode="External"/><Relationship Id="rId46" Type="http://schemas.openxmlformats.org/officeDocument/2006/relationships/hyperlink" Target="https://onlinelibrary.wiley.com/page/journal/17553768/homepage/FundedAccess.html" TargetMode="External"/><Relationship Id="rId1407" Type="http://schemas.openxmlformats.org/officeDocument/2006/relationships/hyperlink" Target="https://journals.iucr.org/s/services/datasharingpolicy.html" TargetMode="External"/><Relationship Id="rId1614" Type="http://schemas.openxmlformats.org/officeDocument/2006/relationships/hyperlink" Target="https://authorservices.wiley.com/author-resources/Journal-Authors/open-access/article-publication-charges.html" TargetMode="External"/><Relationship Id="rId1821" Type="http://schemas.openxmlformats.org/officeDocument/2006/relationships/hyperlink" Target="https://esajournals.onlinelibrary.wiley.com/hub/journal/28353617/author-guidelines" TargetMode="External"/><Relationship Id="rId195" Type="http://schemas.openxmlformats.org/officeDocument/2006/relationships/hyperlink" Target="https://ietresearch.onlinelibrary.wiley.com/hub/journal/17518695/homepage/open-access" TargetMode="External"/><Relationship Id="rId1919" Type="http://schemas.openxmlformats.org/officeDocument/2006/relationships/hyperlink" Target="http://www.wileyauthors.com/datasharing" TargetMode="External"/><Relationship Id="rId262" Type="http://schemas.openxmlformats.org/officeDocument/2006/relationships/hyperlink" Target="https://authorservices.wiley.com/author-resources/Journal-Authors/open-access/article-publication-charges.html" TargetMode="External"/><Relationship Id="rId567" Type="http://schemas.openxmlformats.org/officeDocument/2006/relationships/hyperlink" Target="https://onlinelibrary.wiley.com/page/journal/14784408/homepage/forauthors.html" TargetMode="External"/><Relationship Id="rId1197" Type="http://schemas.openxmlformats.org/officeDocument/2006/relationships/hyperlink" Target="https://ietresearch.onlinelibrary.wiley.com/hub/journal/17519578/homepage/author-guidelines" TargetMode="External"/><Relationship Id="rId122" Type="http://schemas.openxmlformats.org/officeDocument/2006/relationships/hyperlink" Target="https://onlinelibrary.wiley.com/page/journal/26438429/homepage/author-guidelines" TargetMode="External"/><Relationship Id="rId774" Type="http://schemas.openxmlformats.org/officeDocument/2006/relationships/hyperlink" Target="https://onlinelibrary.wiley.com/page/journal/15408167/homepage/FundedAccess.html" TargetMode="External"/><Relationship Id="rId981" Type="http://schemas.openxmlformats.org/officeDocument/2006/relationships/hyperlink" Target="https://authorservices.wiley.com/author-resources/Journal-Authors/open-access/article-publication-charges.html" TargetMode="External"/><Relationship Id="rId1057" Type="http://schemas.openxmlformats.org/officeDocument/2006/relationships/hyperlink" Target="https://authorservices.wiley.com/author-resources/Journal-Authors/open-access/article-publication-charges.html" TargetMode="External"/><Relationship Id="rId427" Type="http://schemas.openxmlformats.org/officeDocument/2006/relationships/hyperlink" Target="https://onlinelibrary.wiley.com/page/journal/18730604/homepage/open-access" TargetMode="External"/><Relationship Id="rId634" Type="http://schemas.openxmlformats.org/officeDocument/2006/relationships/hyperlink" Target="https://onlinelibrary.wiley.com/page/journal/14428903/homepage/FundedAccess.html" TargetMode="External"/><Relationship Id="rId841" Type="http://schemas.openxmlformats.org/officeDocument/2006/relationships/hyperlink" Target="https://onlinelibrary.wiley.com/page/journal/17441722/homepage/FundedAccess.html" TargetMode="External"/><Relationship Id="rId1264" Type="http://schemas.openxmlformats.org/officeDocument/2006/relationships/hyperlink" Target="https://authorservices.wiley.com/author-resources/Journal-Authors/open-access/hybrid-open-access.html" TargetMode="External"/><Relationship Id="rId1471" Type="http://schemas.openxmlformats.org/officeDocument/2006/relationships/hyperlink" Target="https://onlinelibrary.wiley.com/page/journal/27705846/homepage/author-guidelines" TargetMode="External"/><Relationship Id="rId1569" Type="http://schemas.openxmlformats.org/officeDocument/2006/relationships/hyperlink" Target="https://www.agu.org/Publish-with-AGU/Publish/" TargetMode="External"/><Relationship Id="rId701" Type="http://schemas.openxmlformats.org/officeDocument/2006/relationships/hyperlink" Target="https://onlinelibrary.wiley.com/page/journal/10991018/homepage/FundedAccess.html" TargetMode="External"/><Relationship Id="rId939" Type="http://schemas.openxmlformats.org/officeDocument/2006/relationships/hyperlink" Target="https://onlinelibrary.wiley.com/page/journal/20448333/homepage/FundedAccess.html" TargetMode="External"/><Relationship Id="rId1124" Type="http://schemas.openxmlformats.org/officeDocument/2006/relationships/hyperlink" Target="https://authorservices.wiley.com/author-resources/Journal-Authors/licensing/self-archiving.html" TargetMode="External"/><Relationship Id="rId1331" Type="http://schemas.openxmlformats.org/officeDocument/2006/relationships/hyperlink" Target="https://authorservices.wiley.com/author-resources/Journal-Authors/open-access/hybrid-open-access.html" TargetMode="External"/><Relationship Id="rId1776" Type="http://schemas.openxmlformats.org/officeDocument/2006/relationships/hyperlink" Target="https://onlinelibrary.wiley.com/page/journal/agmr/homepage/author-guidelines" TargetMode="External"/><Relationship Id="rId68" Type="http://schemas.openxmlformats.org/officeDocument/2006/relationships/hyperlink" Target="https://authorservices.wiley.com/asset/Wiley-Journal-APCs-OnlineOpen.xlsx" TargetMode="External"/><Relationship Id="rId1429" Type="http://schemas.openxmlformats.org/officeDocument/2006/relationships/hyperlink" Target="https://obgyn.onlinelibrary.wiley.com/journal/16000412/homepage/article_publication_charges.html" TargetMode="External"/><Relationship Id="rId1636" Type="http://schemas.openxmlformats.org/officeDocument/2006/relationships/hyperlink" Target="https://onlinelibrary.wiley.com/page/journal/29401402/homepage/open-access" TargetMode="External"/><Relationship Id="rId1843" Type="http://schemas.openxmlformats.org/officeDocument/2006/relationships/hyperlink" Target="https://onlinelibrary.wiley.com/page/journal/28313267/homepage/article-publication-charges.html" TargetMode="External"/><Relationship Id="rId1703" Type="http://schemas.openxmlformats.org/officeDocument/2006/relationships/hyperlink" Target="https://authorservices.wiley.com/author-resources/Journal-Authors/submission-peer-review/index.html" TargetMode="External"/><Relationship Id="rId1910" Type="http://schemas.openxmlformats.org/officeDocument/2006/relationships/hyperlink" Target="https://onlinelibrary.wiley.com/page/journal/3066988x/homepage/open-access" TargetMode="External"/><Relationship Id="rId284" Type="http://schemas.openxmlformats.org/officeDocument/2006/relationships/hyperlink" Target="https://authorservices.wiley.com/author-resources/Journal-Authors/open-access/article-publication-charges.html" TargetMode="External"/><Relationship Id="rId491" Type="http://schemas.openxmlformats.org/officeDocument/2006/relationships/hyperlink" Target="https://onlinelibrary.wiley.com/page/journal/14678535/homepage/FundedAccess.html" TargetMode="External"/><Relationship Id="rId144" Type="http://schemas.openxmlformats.org/officeDocument/2006/relationships/hyperlink" Target="https://www.agronomy.org/publications/journals/author-resources/editorial-policies" TargetMode="External"/><Relationship Id="rId589" Type="http://schemas.openxmlformats.org/officeDocument/2006/relationships/hyperlink" Target="https://onlinelibrary.wiley.com/page/journal/14712857/homepage/FundedAccess.html" TargetMode="External"/><Relationship Id="rId796" Type="http://schemas.openxmlformats.org/officeDocument/2006/relationships/hyperlink" Target="https://onlinelibrary.wiley.com/page/journal/1936704X/homepage/FundedAccess.html" TargetMode="External"/><Relationship Id="rId351" Type="http://schemas.openxmlformats.org/officeDocument/2006/relationships/hyperlink" Target="https://authorservices.wiley.com/author-resources/Journal-Authors/open-access/article-publication-charges.html" TargetMode="External"/><Relationship Id="rId449" Type="http://schemas.openxmlformats.org/officeDocument/2006/relationships/hyperlink" Target="http://onlinelibrary.wiley.com/page/journal/23988835/homepage/open_access_license_and_copyright.htm" TargetMode="External"/><Relationship Id="rId656" Type="http://schemas.openxmlformats.org/officeDocument/2006/relationships/hyperlink" Target="https://onlinelibrary.wiley.com/page/journal/26374943/homepage/funderpayments?" TargetMode="External"/><Relationship Id="rId863" Type="http://schemas.openxmlformats.org/officeDocument/2006/relationships/hyperlink" Target="https://onlinelibrary.wiley.com/page/journal/16000714/homepage/FundedAccess.html" TargetMode="External"/><Relationship Id="rId1079" Type="http://schemas.openxmlformats.org/officeDocument/2006/relationships/hyperlink" Target="https://chemistry-europe.onlinelibrary.wiley.com/hub/journal/23670932/onlineopen" TargetMode="External"/><Relationship Id="rId1286" Type="http://schemas.openxmlformats.org/officeDocument/2006/relationships/hyperlink" Target="https://authorservices.wiley.com/author-resources/Journal-Authors/open-access/hybrid-open-access.html" TargetMode="External"/><Relationship Id="rId1493" Type="http://schemas.openxmlformats.org/officeDocument/2006/relationships/hyperlink" Target="http://www.wileyauthors.com/datasharing" TargetMode="External"/><Relationship Id="rId211" Type="http://schemas.openxmlformats.org/officeDocument/2006/relationships/hyperlink" Target="https://authorservices.wiley.com/author-resources/Journal-Authors/open-access/article-publication-charges.html" TargetMode="External"/><Relationship Id="rId309" Type="http://schemas.openxmlformats.org/officeDocument/2006/relationships/hyperlink" Target="https://authorservices.wiley.com/author-resources/Journal-Authors/open-access/article-publication-charges.html" TargetMode="External"/><Relationship Id="rId516" Type="http://schemas.openxmlformats.org/officeDocument/2006/relationships/hyperlink" Target="https://onlinelibrary.wiley.com/page/journal/19346638/homepage/forauthors.html" TargetMode="External"/><Relationship Id="rId1146" Type="http://schemas.openxmlformats.org/officeDocument/2006/relationships/hyperlink" Target="https://ietresearch.onlinelibrary.wiley.com/hub/journal/24682322/homepage/open-access" TargetMode="External"/><Relationship Id="rId1798" Type="http://schemas.openxmlformats.org/officeDocument/2006/relationships/hyperlink" Target="https://ietresearch.onlinelibrary.wiley.com/page/journal/ietnbt/homepage/author-guidelines" TargetMode="External"/><Relationship Id="rId723" Type="http://schemas.openxmlformats.org/officeDocument/2006/relationships/hyperlink" Target="https://onlinelibrary.wiley.com/page/journal/13652451/homepage/FundedAccess.html" TargetMode="External"/><Relationship Id="rId930" Type="http://schemas.openxmlformats.org/officeDocument/2006/relationships/hyperlink" Target="https://onlinelibrary.wiley.com/page/journal/14401770/homepage/FundedAccess.html" TargetMode="External"/><Relationship Id="rId1006" Type="http://schemas.openxmlformats.org/officeDocument/2006/relationships/hyperlink" Target="https://authorservices.wiley.com/author-resources/Journal-Authors/open-access/article-publication-charges.html" TargetMode="External"/><Relationship Id="rId1353" Type="http://schemas.openxmlformats.org/officeDocument/2006/relationships/hyperlink" Target="https://authorservices.wiley.com/author-resources/Journal-Authors/open-access/index.html" TargetMode="External"/><Relationship Id="rId1560" Type="http://schemas.openxmlformats.org/officeDocument/2006/relationships/hyperlink" Target="https://authorservices.wiley.com/author-resources/Journal-Authors/open-access/onlineopen.html" TargetMode="External"/><Relationship Id="rId1658" Type="http://schemas.openxmlformats.org/officeDocument/2006/relationships/hyperlink" Target="https://onlinelibrary.wiley.com/page/journal/2835236x/homepage/author-guidelines" TargetMode="External"/><Relationship Id="rId1865" Type="http://schemas.openxmlformats.org/officeDocument/2006/relationships/hyperlink" Target="https://authorservices.wiley.com/author-resources/Journal-Authors/open-access/data-sharing-citation/index.html" TargetMode="External"/><Relationship Id="rId1213" Type="http://schemas.openxmlformats.org/officeDocument/2006/relationships/hyperlink" Target="https://ietresearch.onlinelibrary.wiley.com/hub/journal/17518776/homepage/author-guidelines" TargetMode="External"/><Relationship Id="rId1420" Type="http://schemas.openxmlformats.org/officeDocument/2006/relationships/hyperlink" Target="https://journals.iucr.org/f/services/openaccess.html" TargetMode="External"/><Relationship Id="rId1518" Type="http://schemas.openxmlformats.org/officeDocument/2006/relationships/hyperlink" Target="https://onlinelibrary.wiley.com/page/journal/2770596x/homepage/open-access" TargetMode="External"/><Relationship Id="rId1725" Type="http://schemas.openxmlformats.org/officeDocument/2006/relationships/hyperlink" Target="https://authorservices.wiley.com/author-resources/Journal-Authors/open-access/onlineopen.html" TargetMode="External"/><Relationship Id="rId17" Type="http://schemas.openxmlformats.org/officeDocument/2006/relationships/hyperlink" Target="https://authorservices.wiley.com/author-resources/Journal-Authors/licensing/self-archiving.html" TargetMode="External"/><Relationship Id="rId166" Type="http://schemas.openxmlformats.org/officeDocument/2006/relationships/hyperlink" Target="https://onlinelibrary.wiley.com/page/journal/14636395/homepage/FundedAccess.html" TargetMode="External"/><Relationship Id="rId373" Type="http://schemas.openxmlformats.org/officeDocument/2006/relationships/hyperlink" Target="https://onlinelibrary.wiley.com/page/journal/20528817/homepage/open_access_license_and_copyright.htm" TargetMode="External"/><Relationship Id="rId580" Type="http://schemas.openxmlformats.org/officeDocument/2006/relationships/hyperlink" Target="https://onlinelibrary.wiley.com/page/journal/19113846/homepage/FundedAccess.html" TargetMode="External"/><Relationship Id="rId1" Type="http://schemas.openxmlformats.org/officeDocument/2006/relationships/hyperlink" Target="https://onlinelibrary.wiley.com/page/journal/14682230/homepage/forauthors.html" TargetMode="External"/><Relationship Id="rId233" Type="http://schemas.openxmlformats.org/officeDocument/2006/relationships/hyperlink" Target="https://authorservices.wiley.com/author-resources/Journal-Authors/open-access/article-publication-charges.html" TargetMode="External"/><Relationship Id="rId440" Type="http://schemas.openxmlformats.org/officeDocument/2006/relationships/hyperlink" Target="https://ietresearch.onlinelibrary.wiley.com/hub/journal/20436394/homepage/open-access" TargetMode="External"/><Relationship Id="rId678" Type="http://schemas.openxmlformats.org/officeDocument/2006/relationships/hyperlink" Target="https://onlinelibrary.wiley.com/page/journal/10990992/homepage/FundedAccess.html" TargetMode="External"/><Relationship Id="rId885" Type="http://schemas.openxmlformats.org/officeDocument/2006/relationships/hyperlink" Target="https://onlinelibrary.wiley.com/page/journal/14791854/homepage/FundedAccess.html" TargetMode="External"/><Relationship Id="rId1070" Type="http://schemas.openxmlformats.org/officeDocument/2006/relationships/hyperlink" Target="https://onlinelibrary.wiley.com/page/journal/17553768/homepage/FundedAccess.html" TargetMode="External"/><Relationship Id="rId300" Type="http://schemas.openxmlformats.org/officeDocument/2006/relationships/hyperlink" Target="https://authorservices.wiley.com/author-resources/Journal-Authors/open-access/article-publication-charges.html" TargetMode="External"/><Relationship Id="rId538" Type="http://schemas.openxmlformats.org/officeDocument/2006/relationships/hyperlink" Target="https://chemistry-europe.onlinelibrary.wiley.com/hub/journal/1864564X/onlineopen" TargetMode="External"/><Relationship Id="rId745" Type="http://schemas.openxmlformats.org/officeDocument/2006/relationships/hyperlink" Target="https://onlinelibrary.wiley.com/page/journal/14711842/homepage/FundedAccess.html" TargetMode="External"/><Relationship Id="rId952" Type="http://schemas.openxmlformats.org/officeDocument/2006/relationships/hyperlink" Target="https://onlinelibrary.wiley.com/page/journal/10991468/homepage/FundedAccess.html" TargetMode="External"/><Relationship Id="rId1168" Type="http://schemas.openxmlformats.org/officeDocument/2006/relationships/hyperlink" Target="https://ietresearch.onlinelibrary.wiley.com/hub/journal/17518679/homepage/author-guidelines" TargetMode="External"/><Relationship Id="rId1375" Type="http://schemas.openxmlformats.org/officeDocument/2006/relationships/hyperlink" Target="https://authorservices.wiley.com/author-resources/Journal-Authors/open-access/onlineopen.html" TargetMode="External"/><Relationship Id="rId1582" Type="http://schemas.openxmlformats.org/officeDocument/2006/relationships/hyperlink" Target="https://authorservices.wiley.com/author-resources/Journal-Authors/licensing/self-archiving.html" TargetMode="External"/><Relationship Id="rId81" Type="http://schemas.openxmlformats.org/officeDocument/2006/relationships/hyperlink" Target="https://bsapubs.onlinelibrary.wiley.com/hub/journal/15372197/homepage/fundedaccess" TargetMode="External"/><Relationship Id="rId605" Type="http://schemas.openxmlformats.org/officeDocument/2006/relationships/hyperlink" Target="https://onlinelibrary.wiley.com/page/journal/14718847/homepage/FundedAccess.html" TargetMode="External"/><Relationship Id="rId812" Type="http://schemas.openxmlformats.org/officeDocument/2006/relationships/hyperlink" Target="https://onlinelibrary.wiley.com/page/journal/14676427/homepage/FundedAccess.html" TargetMode="External"/><Relationship Id="rId1028" Type="http://schemas.openxmlformats.org/officeDocument/2006/relationships/hyperlink" Target="https://authorservices.wiley.com/author-resources/Journal-Authors/open-access/article-publication-charges.html" TargetMode="External"/><Relationship Id="rId1235" Type="http://schemas.openxmlformats.org/officeDocument/2006/relationships/hyperlink" Target="https://ietresearch.onlinelibrary.wiley.com/hub/journal/25152947/homepage/author-guidelines" TargetMode="External"/><Relationship Id="rId1442" Type="http://schemas.openxmlformats.org/officeDocument/2006/relationships/hyperlink" Target="https://journals.iucr.org/s/services/openaccess.html" TargetMode="External"/><Relationship Id="rId1887" Type="http://schemas.openxmlformats.org/officeDocument/2006/relationships/hyperlink" Target="https://chemistry-europe.onlinelibrary.wiley.com/hub/journal/25109936/notice-to-authors" TargetMode="External"/><Relationship Id="rId1302" Type="http://schemas.openxmlformats.org/officeDocument/2006/relationships/hyperlink" Target="https://authorservices.wiley.com/author-resources/Journal-Authors/open-access/hybrid-open-access.html" TargetMode="External"/><Relationship Id="rId1747" Type="http://schemas.openxmlformats.org/officeDocument/2006/relationships/hyperlink" Target="https://www.agu.org/publish-with-agu/publish" TargetMode="External"/><Relationship Id="rId39" Type="http://schemas.openxmlformats.org/officeDocument/2006/relationships/hyperlink" Target="https://onlinelibrary.wiley.com/page/journal/15516709/homepage/FundedAccess.html" TargetMode="External"/><Relationship Id="rId1607" Type="http://schemas.openxmlformats.org/officeDocument/2006/relationships/hyperlink" Target="https://onlinelibrary.wiley.com/page/journal/27671429/homepage/author-guidelines" TargetMode="External"/><Relationship Id="rId1814" Type="http://schemas.openxmlformats.org/officeDocument/2006/relationships/hyperlink" Target="https://onlinelibrary.wiley.com/page/journal/29949890/homepage/open-access" TargetMode="External"/><Relationship Id="rId188" Type="http://schemas.openxmlformats.org/officeDocument/2006/relationships/hyperlink" Target="https://ietresearch.onlinelibrary.wiley.com/hub/journal/17518652/homepage/open-access" TargetMode="External"/><Relationship Id="rId395" Type="http://schemas.openxmlformats.org/officeDocument/2006/relationships/hyperlink" Target="https://ietresearch.onlinelibrary.wiley.com/hub/journal/23983396/homepage/open-access" TargetMode="External"/><Relationship Id="rId255" Type="http://schemas.openxmlformats.org/officeDocument/2006/relationships/hyperlink" Target="https://authorservices.wiley.com/author-resources/Journal-Authors/open-access/article-publication-charges.html" TargetMode="External"/><Relationship Id="rId462" Type="http://schemas.openxmlformats.org/officeDocument/2006/relationships/hyperlink" Target="https://onlinelibrary.wiley.com/page/journal/19393806/homepage/forauthors.html" TargetMode="External"/><Relationship Id="rId1092" Type="http://schemas.openxmlformats.org/officeDocument/2006/relationships/hyperlink" Target="https://onlinelibrary.wiley.com/page/journal/14680335/homepage/Contact.html" TargetMode="External"/><Relationship Id="rId1397" Type="http://schemas.openxmlformats.org/officeDocument/2006/relationships/hyperlink" Target="https://journals.iucr.org/c/services/datasharingpolicy.html" TargetMode="External"/><Relationship Id="rId115" Type="http://schemas.openxmlformats.org/officeDocument/2006/relationships/hyperlink" Target="https://onlinelibrary.wiley.com/page/journal/20011326/homepage/author-guidelines" TargetMode="External"/><Relationship Id="rId322" Type="http://schemas.openxmlformats.org/officeDocument/2006/relationships/hyperlink" Target="https://authorservices.wiley.com/author-resources/Journal-Authors/open-access/article-publication-charges.html" TargetMode="External"/><Relationship Id="rId767" Type="http://schemas.openxmlformats.org/officeDocument/2006/relationships/hyperlink" Target="https://onlinelibrary.wiley.com/page/journal/10991085/homepage/FundedAccess.html" TargetMode="External"/><Relationship Id="rId974" Type="http://schemas.openxmlformats.org/officeDocument/2006/relationships/hyperlink" Target="https://authorservices.wiley.com/author-resources/Journal-Authors/open-access/article-publication-charges.html" TargetMode="External"/><Relationship Id="rId627" Type="http://schemas.openxmlformats.org/officeDocument/2006/relationships/hyperlink" Target="https://onlinelibrary.wiley.com/page/journal/17517893/homepage/FundedAccess.html" TargetMode="External"/><Relationship Id="rId834" Type="http://schemas.openxmlformats.org/officeDocument/2006/relationships/hyperlink" Target="https://onlinelibrary.wiley.com/page/journal/19391668/homepage/FundedAccess.html" TargetMode="External"/><Relationship Id="rId1257" Type="http://schemas.openxmlformats.org/officeDocument/2006/relationships/hyperlink" Target="http://www.wileyauthors.com/datasharing" TargetMode="External"/><Relationship Id="rId1464" Type="http://schemas.openxmlformats.org/officeDocument/2006/relationships/hyperlink" Target="https://onlinelibrary.wiley.com/page/journal/26663066/homepage/open-access" TargetMode="External"/><Relationship Id="rId1671" Type="http://schemas.openxmlformats.org/officeDocument/2006/relationships/hyperlink" Target="https://authorservices.wiley.com/author-resources/Journal-Authors/open-access/onlineopen.html" TargetMode="External"/><Relationship Id="rId901" Type="http://schemas.openxmlformats.org/officeDocument/2006/relationships/hyperlink" Target="https://onlinelibrary.wiley.com/page/journal/13652869/homepage/FundedAccess.html" TargetMode="External"/><Relationship Id="rId1117" Type="http://schemas.openxmlformats.org/officeDocument/2006/relationships/hyperlink" Target="https://onlinelibrary.wiley.com/page/journal/16000536/homepage/forauthors.html" TargetMode="External"/><Relationship Id="rId1324" Type="http://schemas.openxmlformats.org/officeDocument/2006/relationships/hyperlink" Target="https://authorservices.wiley.com/author-resources/Journal-Authors/open-access/hybrid-open-access.html" TargetMode="External"/><Relationship Id="rId1531" Type="http://schemas.openxmlformats.org/officeDocument/2006/relationships/hyperlink" Target="https://authorservices.wiley.com/author-resources/Journal-Authors/submission-peer-review/orcid.html" TargetMode="External"/><Relationship Id="rId1769" Type="http://schemas.openxmlformats.org/officeDocument/2006/relationships/hyperlink" Target="https://onlinelibrary.wiley.com/page/journal/26423588/homepage/author-guidelines" TargetMode="External"/><Relationship Id="rId30" Type="http://schemas.openxmlformats.org/officeDocument/2006/relationships/hyperlink" Target="https://authorservices.wiley.com/author-resources/Journal-Authors/licensing/self-archiving.html" TargetMode="External"/><Relationship Id="rId1629" Type="http://schemas.openxmlformats.org/officeDocument/2006/relationships/hyperlink" Target="https://onlinelibrary.wiley.com/page/journal/28351096/homepage/open-access" TargetMode="External"/><Relationship Id="rId1836" Type="http://schemas.openxmlformats.org/officeDocument/2006/relationships/hyperlink" Target="https://onlinelibrary.wiley.com/page/journal/21611912/homepage/FundedAccess.html" TargetMode="External"/><Relationship Id="rId1903" Type="http://schemas.openxmlformats.org/officeDocument/2006/relationships/hyperlink" Target="https://onlinelibrary.wiley.com/page/journal/30656028/homepage/open-access" TargetMode="External"/><Relationship Id="rId277" Type="http://schemas.openxmlformats.org/officeDocument/2006/relationships/hyperlink" Target="https://authorservices.wiley.com/author-resources/Journal-Authors/open-access/article-publication-charges.html" TargetMode="External"/><Relationship Id="rId484" Type="http://schemas.openxmlformats.org/officeDocument/2006/relationships/hyperlink" Target="https://onlinelibrary.wiley.com/page/journal/17503639/homepage/FundedAccess.html" TargetMode="External"/><Relationship Id="rId137" Type="http://schemas.openxmlformats.org/officeDocument/2006/relationships/hyperlink" Target="https://onlinelibrary.wiley.com/page/journal/17415446/homepage/FundedAccess.html" TargetMode="External"/><Relationship Id="rId344" Type="http://schemas.openxmlformats.org/officeDocument/2006/relationships/hyperlink" Target="https://authorservices.wiley.com/author-resources/Journal-Authors/open-access/article-publication-charges.html" TargetMode="External"/><Relationship Id="rId691" Type="http://schemas.openxmlformats.org/officeDocument/2006/relationships/hyperlink" Target="https://faseb.onlinelibrary.wiley.com/hub/journal/25739832/homepage/fundedaccess.html" TargetMode="External"/><Relationship Id="rId789" Type="http://schemas.openxmlformats.org/officeDocument/2006/relationships/hyperlink" Target="https://onlinelibrary.wiley.com/page/journal/10991298/homepage/FundedAccess.html" TargetMode="External"/><Relationship Id="rId996" Type="http://schemas.openxmlformats.org/officeDocument/2006/relationships/hyperlink" Target="https://authorservices.wiley.com/author-resources/Journal-Authors/open-access/article-publication-charges.html" TargetMode="External"/><Relationship Id="rId551" Type="http://schemas.openxmlformats.org/officeDocument/2006/relationships/hyperlink" Target="https://onlinelibrary.wiley.com/page/journal/14401681/homepage/FundedAccess.html" TargetMode="External"/><Relationship Id="rId649" Type="http://schemas.openxmlformats.org/officeDocument/2006/relationships/hyperlink" Target="https://onlinelibrary.wiley.com/page/journal/25750356/homepage/forauthors.html" TargetMode="External"/><Relationship Id="rId856" Type="http://schemas.openxmlformats.org/officeDocument/2006/relationships/hyperlink" Target="https://onlinelibrary.wiley.com/page/journal/14714159/homepage/FundedAccess.html" TargetMode="External"/><Relationship Id="rId1181" Type="http://schemas.openxmlformats.org/officeDocument/2006/relationships/hyperlink" Target="https://ietresearch.onlinelibrary.wiley.com/hub/journal/17518695/homepage/author-guidelines" TargetMode="External"/><Relationship Id="rId1279" Type="http://schemas.openxmlformats.org/officeDocument/2006/relationships/hyperlink" Target="https://authorservices.wiley.com/author-resources/Journal-Authors/open-access/hybrid-open-access.html" TargetMode="External"/><Relationship Id="rId1486" Type="http://schemas.openxmlformats.org/officeDocument/2006/relationships/hyperlink" Target="https://authorservices.wiley.com/author-resources/Journal-Authors/open-access/onlineopen.html" TargetMode="External"/><Relationship Id="rId204" Type="http://schemas.openxmlformats.org/officeDocument/2006/relationships/hyperlink" Target="https://ietresearch.onlinelibrary.wiley.com/hub/journal/17521424/homepage/open-access" TargetMode="External"/><Relationship Id="rId411" Type="http://schemas.openxmlformats.org/officeDocument/2006/relationships/hyperlink" Target="https://onlinelibrary.wiley.com/page/journal/26999412/homepage/author-guidelines" TargetMode="External"/><Relationship Id="rId509" Type="http://schemas.openxmlformats.org/officeDocument/2006/relationships/hyperlink" Target="https://onlinelibrary.wiley.com/page/journal/19364490/homepage/FundedAccess.html" TargetMode="External"/><Relationship Id="rId1041" Type="http://schemas.openxmlformats.org/officeDocument/2006/relationships/hyperlink" Target="https://authorservices.wiley.com/author-resources/Journal-Authors/open-access/article-publication-charges.html" TargetMode="External"/><Relationship Id="rId1139" Type="http://schemas.openxmlformats.org/officeDocument/2006/relationships/hyperlink" Target="https://ietresearch.onlinelibrary.wiley.com/hub/journal/25177567/homepage/open-access" TargetMode="External"/><Relationship Id="rId1346" Type="http://schemas.openxmlformats.org/officeDocument/2006/relationships/hyperlink" Target="https://authorservices.wiley.com/author-resources/Journal-Authors/open-access/index.html" TargetMode="External"/><Relationship Id="rId1693" Type="http://schemas.openxmlformats.org/officeDocument/2006/relationships/hyperlink" Target="https://authorservices.wiley.com/author-resources/Journal-Authors/open-access/onlineopen.html" TargetMode="External"/><Relationship Id="rId716" Type="http://schemas.openxmlformats.org/officeDocument/2006/relationships/hyperlink" Target="https://onlinelibrary.wiley.com/page/journal/1526968X/homepage/FundedAccess.html" TargetMode="External"/><Relationship Id="rId923" Type="http://schemas.openxmlformats.org/officeDocument/2006/relationships/hyperlink" Target="https://onlinelibrary.wiley.com/page/journal/13652885/homepage/FundedAccess.html" TargetMode="External"/><Relationship Id="rId1553" Type="http://schemas.openxmlformats.org/officeDocument/2006/relationships/hyperlink" Target="https://authorservices.wiley.com/author-resources/Journal-Authors/licensing/self-archiving.html" TargetMode="External"/><Relationship Id="rId1760" Type="http://schemas.openxmlformats.org/officeDocument/2006/relationships/hyperlink" Target="https://onlinelibrary.wiley.com/page/journal/30062691/homepage/open-access" TargetMode="External"/><Relationship Id="rId1858" Type="http://schemas.openxmlformats.org/officeDocument/2006/relationships/hyperlink" Target="https://authorservices.wiley.com/author-resources/Journal-Authors/open-access/preprints-policy.html" TargetMode="External"/><Relationship Id="rId52" Type="http://schemas.openxmlformats.org/officeDocument/2006/relationships/hyperlink" Target="https://authorservices.wiley.com/author-resources/Journal-Authors/licensing-open-access/open-access/preprints-policy.html" TargetMode="External"/><Relationship Id="rId1206" Type="http://schemas.openxmlformats.org/officeDocument/2006/relationships/hyperlink" Target="https://ietresearch.onlinelibrary.wiley.com/hub/journal/17500443/homepage/author-guidelines" TargetMode="External"/><Relationship Id="rId1413" Type="http://schemas.openxmlformats.org/officeDocument/2006/relationships/hyperlink" Target="https://journals.iucr.org/services/orcid.html" TargetMode="External"/><Relationship Id="rId1620" Type="http://schemas.openxmlformats.org/officeDocument/2006/relationships/hyperlink" Target="https://authorservices.wiley.com/author-resources/Journal-Authors/open-access/data-sharing-citation/index.html" TargetMode="External"/><Relationship Id="rId1718" Type="http://schemas.openxmlformats.org/officeDocument/2006/relationships/hyperlink" Target="https://onlinelibrary.wiley.com/page/journal/27711714/homepage/author-guidelines" TargetMode="External"/><Relationship Id="rId299" Type="http://schemas.openxmlformats.org/officeDocument/2006/relationships/hyperlink" Target="https://authorservices.wiley.com/author-resources/Journal-Authors/open-access/article-publication-charges.html" TargetMode="External"/><Relationship Id="rId159" Type="http://schemas.openxmlformats.org/officeDocument/2006/relationships/hyperlink" Target="https://onlinelibrary.wiley.com/page/journal/16000587/homepage/FundedAccess.html" TargetMode="External"/><Relationship Id="rId366" Type="http://schemas.openxmlformats.org/officeDocument/2006/relationships/hyperlink" Target="https://onlinelibrary.wiley.com/page/journal/17556724/homepage/FundedAccess.html" TargetMode="External"/><Relationship Id="rId573" Type="http://schemas.openxmlformats.org/officeDocument/2006/relationships/hyperlink" Target="https://onlinelibrary.wiley.com/page/journal/10990542/homepage/FundedAccess.html" TargetMode="External"/><Relationship Id="rId780" Type="http://schemas.openxmlformats.org/officeDocument/2006/relationships/hyperlink" Target="https://onlinelibrary.wiley.com/page/journal/10981101/homepage/FundedAccess.html" TargetMode="External"/><Relationship Id="rId226" Type="http://schemas.openxmlformats.org/officeDocument/2006/relationships/hyperlink" Target="https://authorservices.wiley.com/author-resources/Journal-Authors/open-access/article-publication-charges.html" TargetMode="External"/><Relationship Id="rId433" Type="http://schemas.openxmlformats.org/officeDocument/2006/relationships/hyperlink" Target="https://ietresearch.onlinelibrary.wiley.com/hub/journal/24054518/homepage/open-access" TargetMode="External"/><Relationship Id="rId878" Type="http://schemas.openxmlformats.org/officeDocument/2006/relationships/hyperlink" Target="https://onlinelibrary.wiley.com/page/journal/1600079X/homepage/FundedAccess.html" TargetMode="External"/><Relationship Id="rId1063" Type="http://schemas.openxmlformats.org/officeDocument/2006/relationships/hyperlink" Target="https://authorservices.wiley.com/author-resources/Journal-Authors/open-access/article-publication-charges.html" TargetMode="External"/><Relationship Id="rId1270" Type="http://schemas.openxmlformats.org/officeDocument/2006/relationships/hyperlink" Target="https://authorservices.wiley.com/author-resources/Journal-Authors/open-access/hybrid-open-access.html" TargetMode="External"/><Relationship Id="rId640" Type="http://schemas.openxmlformats.org/officeDocument/2006/relationships/hyperlink" Target="https://onlinelibrary.wiley.com/page/journal/14657295/homepage/FundedAccess.html" TargetMode="External"/><Relationship Id="rId738" Type="http://schemas.openxmlformats.org/officeDocument/2006/relationships/hyperlink" Target="https://onlinelibrary.wiley.com/page/journal/1744697X/homepage/FundedAccess.html" TargetMode="External"/><Relationship Id="rId945" Type="http://schemas.openxmlformats.org/officeDocument/2006/relationships/hyperlink" Target="https://onlinelibrary.wiley.com/page/journal/14783231/homepage/FundedAccess.html" TargetMode="External"/><Relationship Id="rId1368" Type="http://schemas.openxmlformats.org/officeDocument/2006/relationships/hyperlink" Target="https://onlinelibrary.wiley.com/page/journal/25119044/homepage/2820_onlineopen.html" TargetMode="External"/><Relationship Id="rId1575" Type="http://schemas.openxmlformats.org/officeDocument/2006/relationships/hyperlink" Target="https://onlinelibrary.wiley.com/page/journal/10976817/homepage/author-guidelines" TargetMode="External"/><Relationship Id="rId1782" Type="http://schemas.openxmlformats.org/officeDocument/2006/relationships/hyperlink" Target="https://ietresearch.onlinelibrary.wiley.com/page/journal/ietcds/homepage/author-guidelines" TargetMode="External"/><Relationship Id="rId74" Type="http://schemas.openxmlformats.org/officeDocument/2006/relationships/hyperlink" Target="https://authorservices.wiley.com/author-resources/Journal-Authors/licensing/self-archiving.html" TargetMode="External"/><Relationship Id="rId500" Type="http://schemas.openxmlformats.org/officeDocument/2006/relationships/hyperlink" Target="https://onlinelibrary.wiley.com/page/journal/20448309/homepage/FundedAccess.html" TargetMode="External"/><Relationship Id="rId805" Type="http://schemas.openxmlformats.org/officeDocument/2006/relationships/hyperlink" Target="https://onlinelibrary.wiley.com/page/journal/15309134/homepage/FundedAccess.html" TargetMode="External"/><Relationship Id="rId1130" Type="http://schemas.openxmlformats.org/officeDocument/2006/relationships/hyperlink" Target="https://onlinelibrary.wiley.com/page/journal/15213749/homepage/2260_forauthors.html" TargetMode="External"/><Relationship Id="rId1228" Type="http://schemas.openxmlformats.org/officeDocument/2006/relationships/hyperlink" Target="https://ietresearch.onlinelibrary.wiley.com/hub/journal/26317680/homepage/author-guidelines" TargetMode="External"/><Relationship Id="rId1435" Type="http://schemas.openxmlformats.org/officeDocument/2006/relationships/hyperlink" Target="https://authorservices.wiley.com/author-resources/Journal-Authors/licensing/self-archiving.html" TargetMode="External"/><Relationship Id="rId1642" Type="http://schemas.openxmlformats.org/officeDocument/2006/relationships/hyperlink" Target="https://agupubs.onlinelibrary.wiley.com/hub/journal/19447973/about/open-access" TargetMode="External"/><Relationship Id="rId1502" Type="http://schemas.openxmlformats.org/officeDocument/2006/relationships/hyperlink" Target="https://onlinelibrary.wiley.com/page/journal/27702081/homepage/open-access" TargetMode="External"/><Relationship Id="rId1807" Type="http://schemas.openxmlformats.org/officeDocument/2006/relationships/hyperlink" Target="https://onlinelibrary.wiley.com/page/journal/dsn/homepage/author-guidelines" TargetMode="External"/><Relationship Id="rId290" Type="http://schemas.openxmlformats.org/officeDocument/2006/relationships/hyperlink" Target="https://authorservices.wiley.com/author-resources/Journal-Authors/open-access/article-publication-charges.html" TargetMode="External"/><Relationship Id="rId388" Type="http://schemas.openxmlformats.org/officeDocument/2006/relationships/hyperlink" Target="https://ietresearch.onlinelibrary.wiley.com/hub/journal/17518776/homepage/open-access" TargetMode="External"/><Relationship Id="rId150" Type="http://schemas.openxmlformats.org/officeDocument/2006/relationships/hyperlink" Target="https://acsess.onlinelibrary.wiley.com/hub/journal/19403372/openaccess" TargetMode="External"/><Relationship Id="rId595" Type="http://schemas.openxmlformats.org/officeDocument/2006/relationships/hyperlink" Target="https://onlinelibrary.wiley.com/page/journal/21516952/homepage/FundedAccess.html" TargetMode="External"/><Relationship Id="rId248" Type="http://schemas.openxmlformats.org/officeDocument/2006/relationships/hyperlink" Target="https://authorservices.wiley.com/author-resources/Journal-Authors/open-access/article-publication-charges.html" TargetMode="External"/><Relationship Id="rId455" Type="http://schemas.openxmlformats.org/officeDocument/2006/relationships/hyperlink" Target="https://onlinelibrary.wiley.com/page/journal/19322062/homepage/forauthors.html" TargetMode="External"/><Relationship Id="rId662" Type="http://schemas.openxmlformats.org/officeDocument/2006/relationships/hyperlink" Target="https://onlinelibrary.wiley.com/page/journal/13652338/homepage/FundedAccess.html" TargetMode="External"/><Relationship Id="rId1085" Type="http://schemas.openxmlformats.org/officeDocument/2006/relationships/hyperlink" Target="https://ascpt.onlinelibrary.wiley.com/hub/journal/17528062/journal-resources/article-publication-charges" TargetMode="External"/><Relationship Id="rId1292" Type="http://schemas.openxmlformats.org/officeDocument/2006/relationships/hyperlink" Target="https://authorservices.wiley.com/author-resources/Journal-Authors/open-access/hybrid-open-access.html" TargetMode="External"/><Relationship Id="rId108" Type="http://schemas.openxmlformats.org/officeDocument/2006/relationships/hyperlink" Target="https://obgyn.onlinelibrary.wiley.com/hub/journal/18793479/about/open-access" TargetMode="External"/><Relationship Id="rId315" Type="http://schemas.openxmlformats.org/officeDocument/2006/relationships/hyperlink" Target="https://authorservices.wiley.com/author-resources/Journal-Authors/open-access/article-publication-charges.html" TargetMode="External"/><Relationship Id="rId522" Type="http://schemas.openxmlformats.org/officeDocument/2006/relationships/hyperlink" Target="https://onlinelibrary.wiley.com/page/journal/13652184/homepage/FundedAccess.html" TargetMode="External"/><Relationship Id="rId967" Type="http://schemas.openxmlformats.org/officeDocument/2006/relationships/hyperlink" Target="https://londmathsoc.onlinelibrary.wiley.com/hub/journal/20524986/journal-resources/article-publication-charges" TargetMode="External"/><Relationship Id="rId1152" Type="http://schemas.openxmlformats.org/officeDocument/2006/relationships/hyperlink" Target="https://ietresearch.onlinelibrary.wiley.com/hub/journal/23983396/homepage/author-guidelines" TargetMode="External"/><Relationship Id="rId1597" Type="http://schemas.openxmlformats.org/officeDocument/2006/relationships/hyperlink" Target="https://authorservices.wiley.com/author-resources/Journal-Authors/licensing/self-archiving.html" TargetMode="External"/><Relationship Id="rId96" Type="http://schemas.openxmlformats.org/officeDocument/2006/relationships/hyperlink" Target="https://www.agronomy.org/publications/journals/author-resources/jeq-instructions" TargetMode="External"/><Relationship Id="rId827" Type="http://schemas.openxmlformats.org/officeDocument/2006/relationships/hyperlink" Target="https://onlinelibrary.wiley.com/page/journal/19435193/homepage/FundedAccess.html" TargetMode="External"/><Relationship Id="rId1012" Type="http://schemas.openxmlformats.org/officeDocument/2006/relationships/hyperlink" Target="https://authorservices.wiley.com/author-resources/Journal-Authors/open-access/article-publication-charges.html" TargetMode="External"/><Relationship Id="rId1457" Type="http://schemas.openxmlformats.org/officeDocument/2006/relationships/hyperlink" Target="https://authorservices.wiley.com/author-resources/Journal-Authors/open-access/onlineopen.html" TargetMode="External"/><Relationship Id="rId1664" Type="http://schemas.openxmlformats.org/officeDocument/2006/relationships/hyperlink" Target="https://onlinelibrary.wiley.com/page/journal/27512614/homepage/open-access" TargetMode="External"/><Relationship Id="rId1871" Type="http://schemas.openxmlformats.org/officeDocument/2006/relationships/hyperlink" Target="https://onlinelibrary.wiley.com/page/journal/29980623/homepage/author-guidelines" TargetMode="External"/><Relationship Id="rId1317" Type="http://schemas.openxmlformats.org/officeDocument/2006/relationships/hyperlink" Target="https://authorservices.wiley.com/author-resources/Journal-Authors/open-access/hybrid-open-access.html" TargetMode="External"/><Relationship Id="rId1524" Type="http://schemas.openxmlformats.org/officeDocument/2006/relationships/hyperlink" Target="https://authorservices.wiley.com/author-resources/Journal-Authors/licensing/self-archiving.html" TargetMode="External"/><Relationship Id="rId1731" Type="http://schemas.openxmlformats.org/officeDocument/2006/relationships/hyperlink" Target="https://onlinelibrary.wiley.com/page/journal/28344405/homepage/open-access" TargetMode="External"/><Relationship Id="rId23" Type="http://schemas.openxmlformats.org/officeDocument/2006/relationships/hyperlink" Target="https://authorservices.wiley.com/author-resources/Journal-Authors/licensing/self-archiving.html" TargetMode="External"/><Relationship Id="rId1829" Type="http://schemas.openxmlformats.org/officeDocument/2006/relationships/hyperlink" Target="https://ietresearch.onlinelibrary.wiley.com/hub/journal/29952166/homepage/open-access" TargetMode="External"/><Relationship Id="rId172" Type="http://schemas.openxmlformats.org/officeDocument/2006/relationships/hyperlink" Target="https://onlinelibrary.wiley.com/page/journal/25130390/homepage/2343_onlineopen.html" TargetMode="External"/><Relationship Id="rId477" Type="http://schemas.openxmlformats.org/officeDocument/2006/relationships/hyperlink" Target="https://onlinelibrary.wiley.com/page/journal/15420760/homepage/FundedAccess.html" TargetMode="External"/><Relationship Id="rId684" Type="http://schemas.openxmlformats.org/officeDocument/2006/relationships/hyperlink" Target="https://onlinelibrary.wiley.com/page/journal/15206505/homepage/FundedAccess.html" TargetMode="External"/><Relationship Id="rId337" Type="http://schemas.openxmlformats.org/officeDocument/2006/relationships/hyperlink" Target="https://authorservices.wiley.com/author-resources/Journal-Authors/open-access/article-publication-charges.html" TargetMode="External"/><Relationship Id="rId891" Type="http://schemas.openxmlformats.org/officeDocument/2006/relationships/hyperlink" Target="https://onlinelibrary.wiley.com/page/journal/14679795/homepage/FundedAccess.html" TargetMode="External"/><Relationship Id="rId989" Type="http://schemas.openxmlformats.org/officeDocument/2006/relationships/hyperlink" Target="https://authorservices.wiley.com/author-resources/Journal-Authors/open-access/article-publication-charges.html" TargetMode="External"/><Relationship Id="rId544" Type="http://schemas.openxmlformats.org/officeDocument/2006/relationships/hyperlink" Target="https://onlinelibrary.wiley.com/page/journal/1749124X/homepage/FundedAccess.html" TargetMode="External"/><Relationship Id="rId751" Type="http://schemas.openxmlformats.org/officeDocument/2006/relationships/hyperlink" Target="https://onlinelibrary.wiley.com/page/journal/15424758/homepage/FundedAccess.html" TargetMode="External"/><Relationship Id="rId849" Type="http://schemas.openxmlformats.org/officeDocument/2006/relationships/hyperlink" Target="https://onlinelibrary.wiley.com/page/journal/15251314/homepage/FundedAccess.html" TargetMode="External"/><Relationship Id="rId1174" Type="http://schemas.openxmlformats.org/officeDocument/2006/relationships/hyperlink" Target="https://ietresearch.onlinelibrary.wiley.com/hub/journal/26341581/homepage/open-access" TargetMode="External"/><Relationship Id="rId1381" Type="http://schemas.openxmlformats.org/officeDocument/2006/relationships/hyperlink" Target="https://onlinelibrary.wiley.com/page/journal/2767035x/homepage/article_publication_charges_and_discounts.htm" TargetMode="External"/><Relationship Id="rId1479" Type="http://schemas.openxmlformats.org/officeDocument/2006/relationships/hyperlink" Target="https://onlinelibrary.wiley.com/page/journal/27709183/homepage/open-access" TargetMode="External"/><Relationship Id="rId1686" Type="http://schemas.openxmlformats.org/officeDocument/2006/relationships/hyperlink" Target="https://onlinelibrary.wiley.com/page/journal/19401582/homepage/open-access" TargetMode="External"/><Relationship Id="rId404" Type="http://schemas.openxmlformats.org/officeDocument/2006/relationships/hyperlink" Target="https://ietresearch.onlinelibrary.wiley.com/hub/journal/26317680/homepage/open-access" TargetMode="External"/><Relationship Id="rId611" Type="http://schemas.openxmlformats.org/officeDocument/2006/relationships/hyperlink" Target="https://onlinelibrary.wiley.com/page/journal/10982302/homepage/FundedAccess.html" TargetMode="External"/><Relationship Id="rId1034" Type="http://schemas.openxmlformats.org/officeDocument/2006/relationships/hyperlink" Target="https://authorservices.wiley.com/author-resources/Journal-Authors/open-access/article-publication-charges.html" TargetMode="External"/><Relationship Id="rId1241" Type="http://schemas.openxmlformats.org/officeDocument/2006/relationships/hyperlink" Target="https://ietresearch.onlinelibrary.wiley.com/hub/journal/20513305/homepage/author-guidelines" TargetMode="External"/><Relationship Id="rId1339" Type="http://schemas.openxmlformats.org/officeDocument/2006/relationships/hyperlink" Target="https://authorservices.wiley.com/author-resources/Journal-Authors/open-access/hybrid-open-access.html" TargetMode="External"/><Relationship Id="rId1893" Type="http://schemas.openxmlformats.org/officeDocument/2006/relationships/hyperlink" Target="https://chemistry-europe.onlinelibrary.wiley.com/hub/journal/26289725/article-publication-charges" TargetMode="External"/><Relationship Id="rId709" Type="http://schemas.openxmlformats.org/officeDocument/2006/relationships/hyperlink" Target="https://onlinelibrary.wiley.com/page/journal/13652427/homepage/FundedAccess.html" TargetMode="External"/><Relationship Id="rId916" Type="http://schemas.openxmlformats.org/officeDocument/2006/relationships/hyperlink" Target="https://onlinelibrary.wiley.com/page/journal/19383657/homepage/FundedAccess.html" TargetMode="External"/><Relationship Id="rId1101" Type="http://schemas.openxmlformats.org/officeDocument/2006/relationships/hyperlink" Target="https://onlinelibrary.wiley.com/page/journal/16100387/homepage/Contact.html" TargetMode="External"/><Relationship Id="rId1546" Type="http://schemas.openxmlformats.org/officeDocument/2006/relationships/hyperlink" Target="https://authorservices.wiley.com/author-resources/Journal-Authors/submission-peer-review/orcid.html" TargetMode="External"/><Relationship Id="rId1753" Type="http://schemas.openxmlformats.org/officeDocument/2006/relationships/hyperlink" Target="https://authorservices.wiley.com/author-resources/Journal-Authors/open-access/onlineopen.html" TargetMode="External"/><Relationship Id="rId45" Type="http://schemas.openxmlformats.org/officeDocument/2006/relationships/hyperlink" Target="https://onlinelibrary.wiley.com/page/journal/17556724/homepage/FundedAccess.html" TargetMode="External"/><Relationship Id="rId1406" Type="http://schemas.openxmlformats.org/officeDocument/2006/relationships/hyperlink" Target="https://journals.iucr.org/services/authorrights.html" TargetMode="External"/><Relationship Id="rId1613" Type="http://schemas.openxmlformats.org/officeDocument/2006/relationships/hyperlink" Target="https://onlinelibrary.wiley.com/page/journal/28353153/homepage/author-guidelines" TargetMode="External"/><Relationship Id="rId1820" Type="http://schemas.openxmlformats.org/officeDocument/2006/relationships/hyperlink" Target="https://esajournals.onlinelibrary.wiley.com/hub/journal/28353617/open-access" TargetMode="External"/><Relationship Id="rId194" Type="http://schemas.openxmlformats.org/officeDocument/2006/relationships/hyperlink" Target="https://ietresearch.onlinelibrary.wiley.com/hub/journal/17518695/homepage/open-access" TargetMode="External"/><Relationship Id="rId1918" Type="http://schemas.openxmlformats.org/officeDocument/2006/relationships/hyperlink" Target="https://authorservices.wiley.com/author-resources/Journal-Authors/licensing/self-archiving.html" TargetMode="External"/><Relationship Id="rId261" Type="http://schemas.openxmlformats.org/officeDocument/2006/relationships/hyperlink" Target="https://authorservices.wiley.com/author-resources/Journal-Authors/open-access/article-publication-charges.html" TargetMode="External"/><Relationship Id="rId499" Type="http://schemas.openxmlformats.org/officeDocument/2006/relationships/hyperlink" Target="https://onlinelibrary.wiley.com/page/journal/17520118/homepage/FundedAccess.html" TargetMode="External"/><Relationship Id="rId359" Type="http://schemas.openxmlformats.org/officeDocument/2006/relationships/hyperlink" Target="https://authorservices.wiley.com/author-resources/Journal-Authors/open-access/article-publication-charges.html" TargetMode="External"/><Relationship Id="rId566" Type="http://schemas.openxmlformats.org/officeDocument/2006/relationships/hyperlink" Target="https://onlinelibrary.wiley.com/page/journal/15206378/homepage/FundedAccess.html" TargetMode="External"/><Relationship Id="rId773" Type="http://schemas.openxmlformats.org/officeDocument/2006/relationships/hyperlink" Target="https://onlinelibrary.wiley.com/page/journal/21581592/homepage/FundedAccess.html" TargetMode="External"/><Relationship Id="rId1196" Type="http://schemas.openxmlformats.org/officeDocument/2006/relationships/hyperlink" Target="https://ietresearch.onlinelibrary.wiley.com/hub/journal/17518717/homepage/author-guidelines" TargetMode="External"/><Relationship Id="rId121" Type="http://schemas.openxmlformats.org/officeDocument/2006/relationships/hyperlink" Target="https://authorservices.wiley.com/author-resources/Journal-Authors/licensing/self-archiving.html" TargetMode="External"/><Relationship Id="rId219" Type="http://schemas.openxmlformats.org/officeDocument/2006/relationships/hyperlink" Target="https://authorservices.wiley.com/author-resources/Journal-Authors/open-access/article-publication-charges.html" TargetMode="External"/><Relationship Id="rId426" Type="http://schemas.openxmlformats.org/officeDocument/2006/relationships/hyperlink" Target="https://ietresearch.onlinelibrary.wiley.com/hub/journal/26341573/homepage/open-access" TargetMode="External"/><Relationship Id="rId633" Type="http://schemas.openxmlformats.org/officeDocument/2006/relationships/hyperlink" Target="https://onlinelibrary.wiley.com/page/journal/13652311/homepage/FundedAccess.html" TargetMode="External"/><Relationship Id="rId980" Type="http://schemas.openxmlformats.org/officeDocument/2006/relationships/hyperlink" Target="https://authorservices.wiley.com/author-resources/Journal-Authors/open-access/article-publication-charges.html" TargetMode="External"/><Relationship Id="rId1056" Type="http://schemas.openxmlformats.org/officeDocument/2006/relationships/hyperlink" Target="https://authorservices.wiley.com/author-resources/Journal-Authors/open-access/article-publication-charges.html" TargetMode="External"/><Relationship Id="rId1263" Type="http://schemas.openxmlformats.org/officeDocument/2006/relationships/hyperlink" Target="https://authorservices.wiley.com/author-resources/Journal-Authors/open-access/hybrid-open-access.html" TargetMode="External"/><Relationship Id="rId840" Type="http://schemas.openxmlformats.org/officeDocument/2006/relationships/hyperlink" Target="https://onlinelibrary.wiley.com/page/journal/14676478/homepage/FundedAccess.html" TargetMode="External"/><Relationship Id="rId938" Type="http://schemas.openxmlformats.org/officeDocument/2006/relationships/hyperlink" Target="https://onlinelibrary.wiley.com/page/journal/17414857/homepage/FundedAccess.html" TargetMode="External"/><Relationship Id="rId1470" Type="http://schemas.openxmlformats.org/officeDocument/2006/relationships/hyperlink" Target="https://authorservices.wiley.com/author-resources/Journal-Authors/open-access/onlineopen.html" TargetMode="External"/><Relationship Id="rId1568" Type="http://schemas.openxmlformats.org/officeDocument/2006/relationships/hyperlink" Target="https://www.agu.org/Publish-with-AGU/Publish/Author-Resources/Policies/Permission-policy" TargetMode="External"/><Relationship Id="rId1775" Type="http://schemas.openxmlformats.org/officeDocument/2006/relationships/hyperlink" Target="https://onlinelibrary.wiley.com/page/journal/ans/homepage/author-guidelines" TargetMode="External"/><Relationship Id="rId67" Type="http://schemas.openxmlformats.org/officeDocument/2006/relationships/hyperlink" Target="https://authorservices.wiley.com/author-resources/Journal-Authors/submission-peer-review/orcid.html" TargetMode="External"/><Relationship Id="rId700" Type="http://schemas.openxmlformats.org/officeDocument/2006/relationships/hyperlink" Target="https://onlinelibrary.wiley.com/page/journal/15406288/homepage/FundedAccess.html" TargetMode="External"/><Relationship Id="rId1123" Type="http://schemas.openxmlformats.org/officeDocument/2006/relationships/hyperlink" Target="https://onlinelibrary.wiley.com/page/journal/25755609/homepage/open-access" TargetMode="External"/><Relationship Id="rId1330" Type="http://schemas.openxmlformats.org/officeDocument/2006/relationships/hyperlink" Target="https://authorservices.wiley.com/author-resources/Journal-Authors/open-access/hybrid-open-access.html" TargetMode="External"/><Relationship Id="rId1428" Type="http://schemas.openxmlformats.org/officeDocument/2006/relationships/hyperlink" Target="https://authorservices.wiley.com/author-resources/Journal-Authors/open-access/onlineopen.html" TargetMode="External"/><Relationship Id="rId1635" Type="http://schemas.openxmlformats.org/officeDocument/2006/relationships/hyperlink" Target="https://onlinelibrary.wiley.com/page/journal/29401402/homepage/open-access" TargetMode="External"/><Relationship Id="rId1842" Type="http://schemas.openxmlformats.org/officeDocument/2006/relationships/hyperlink" Target="https://authorservices.wiley.com/author-resources/Journal-Authors/open-access/onlineopen.html" TargetMode="External"/><Relationship Id="rId1702" Type="http://schemas.openxmlformats.org/officeDocument/2006/relationships/hyperlink" Target="https://authorservices.wiley.com/author-resources/Journal-Authors/open-access/preprints-policy.html" TargetMode="External"/><Relationship Id="rId283" Type="http://schemas.openxmlformats.org/officeDocument/2006/relationships/hyperlink" Target="https://authorservices.wiley.com/author-resources/Journal-Authors/open-access/article-publication-charges.html" TargetMode="External"/><Relationship Id="rId490" Type="http://schemas.openxmlformats.org/officeDocument/2006/relationships/hyperlink" Target="https://onlinelibrary.wiley.com/page/journal/20448279/homepage/FundedAccess.html" TargetMode="External"/><Relationship Id="rId143" Type="http://schemas.openxmlformats.org/officeDocument/2006/relationships/hyperlink" Target="https://www.agronomy.org/publications/journals/author-resources/editorial-policies" TargetMode="External"/><Relationship Id="rId350" Type="http://schemas.openxmlformats.org/officeDocument/2006/relationships/hyperlink" Target="https://authorservices.wiley.com/author-resources/Journal-Authors/open-access/article-publication-charges.html" TargetMode="External"/><Relationship Id="rId588" Type="http://schemas.openxmlformats.org/officeDocument/2006/relationships/hyperlink" Target="https://onlinelibrary.wiley.com/page/journal/14678691/homepage/FundedAccess.html" TargetMode="External"/><Relationship Id="rId795" Type="http://schemas.openxmlformats.org/officeDocument/2006/relationships/hyperlink" Target="https://onlinelibrary.wiley.com/page/journal/14791838/homepage/FundedAccess.html" TargetMode="External"/><Relationship Id="rId9" Type="http://schemas.openxmlformats.org/officeDocument/2006/relationships/hyperlink" Target="http://www.wileyauthors.com/datasharing" TargetMode="External"/><Relationship Id="rId210" Type="http://schemas.openxmlformats.org/officeDocument/2006/relationships/hyperlink" Target="https://authorservices.wiley.com/author-resources/Journal-Authors/open-access/article-publication-charges.html" TargetMode="External"/><Relationship Id="rId448" Type="http://schemas.openxmlformats.org/officeDocument/2006/relationships/hyperlink" Target="https://onlinelibrary.wiley.com/page/journal/13497006/homepage/custom_copy.htm" TargetMode="External"/><Relationship Id="rId655" Type="http://schemas.openxmlformats.org/officeDocument/2006/relationships/hyperlink" Target="https://onlinelibrary.wiley.com/page/journal/10982280/homepage/forauthors.html" TargetMode="External"/><Relationship Id="rId862" Type="http://schemas.openxmlformats.org/officeDocument/2006/relationships/hyperlink" Target="https://onlinelibrary.wiley.com/page/journal/20448325/homepage/FundedAccess.html" TargetMode="External"/><Relationship Id="rId1078" Type="http://schemas.openxmlformats.org/officeDocument/2006/relationships/hyperlink" Target="https://onlinelibrary.wiley.com/page/journal/2199692X/homepage/onlineopen" TargetMode="External"/><Relationship Id="rId1285" Type="http://schemas.openxmlformats.org/officeDocument/2006/relationships/hyperlink" Target="https://authorservices.wiley.com/author-resources/Journal-Authors/open-access/hybrid-open-access.html" TargetMode="External"/><Relationship Id="rId1492" Type="http://schemas.openxmlformats.org/officeDocument/2006/relationships/hyperlink" Target="https://authorservices.wiley.com/author-resources/Journal-Authors/licensing/self-archiving.html" TargetMode="External"/><Relationship Id="rId308" Type="http://schemas.openxmlformats.org/officeDocument/2006/relationships/hyperlink" Target="https://authorservices.wiley.com/author-resources/Journal-Authors/open-access/article-publication-charges.html" TargetMode="External"/><Relationship Id="rId515" Type="http://schemas.openxmlformats.org/officeDocument/2006/relationships/hyperlink" Target="https://onlinelibrary.wiley.com/page/journal/10970142/homepage/FundedAccess.html" TargetMode="External"/><Relationship Id="rId722" Type="http://schemas.openxmlformats.org/officeDocument/2006/relationships/hyperlink" Target="https://onlinelibrary.wiley.com/page/journal/10991034/homepage/FundedAccess.html" TargetMode="External"/><Relationship Id="rId1145" Type="http://schemas.openxmlformats.org/officeDocument/2006/relationships/hyperlink" Target="https://ietresearch.onlinelibrary.wiley.com/hub/journal/25168398/homepage/author-guidelines" TargetMode="External"/><Relationship Id="rId1352" Type="http://schemas.openxmlformats.org/officeDocument/2006/relationships/hyperlink" Target="https://authorservices.wiley.com/author-resources/Journal-Authors/open-access/index.html" TargetMode="External"/><Relationship Id="rId1797" Type="http://schemas.openxmlformats.org/officeDocument/2006/relationships/hyperlink" Target="https://ietresearch.onlinelibrary.wiley.com/page/journal/ietnbt/homepage/author-guidelines" TargetMode="External"/><Relationship Id="rId89" Type="http://schemas.openxmlformats.org/officeDocument/2006/relationships/hyperlink" Target="https://authorservices.wiley.com/author-resources/Journal-Authors/licensing/self-archiving.html" TargetMode="External"/><Relationship Id="rId1005" Type="http://schemas.openxmlformats.org/officeDocument/2006/relationships/hyperlink" Target="https://authorservices.wiley.com/author-resources/Journal-Authors/open-access/article-publication-charges.html" TargetMode="External"/><Relationship Id="rId1212" Type="http://schemas.openxmlformats.org/officeDocument/2006/relationships/hyperlink" Target="https://ietresearch.onlinelibrary.wiley.com/hub/journal/20474962/homepage/author-guidelines" TargetMode="External"/><Relationship Id="rId1657" Type="http://schemas.openxmlformats.org/officeDocument/2006/relationships/hyperlink" Target="https://onlinelibrary.wiley.com/page/journal/2835236x/homepage/open-access" TargetMode="External"/><Relationship Id="rId1864" Type="http://schemas.openxmlformats.org/officeDocument/2006/relationships/hyperlink" Target="https://onlinelibrary.wiley.com/page/journal/20443749/homepage/fundedaccess.html" TargetMode="External"/><Relationship Id="rId1517" Type="http://schemas.openxmlformats.org/officeDocument/2006/relationships/hyperlink" Target="https://authorservices.wiley.com/author-resources/Journal-Authors/open-access/onlineopen.html" TargetMode="External"/><Relationship Id="rId1724" Type="http://schemas.openxmlformats.org/officeDocument/2006/relationships/hyperlink" Target="https://onlinelibrary.wiley.com/page/journal/29944155/homepage/author-guidelines" TargetMode="External"/><Relationship Id="rId16" Type="http://schemas.openxmlformats.org/officeDocument/2006/relationships/hyperlink" Target="https://authorservices.wiley.com/author-resources/Journal-Authors/submission-peer-review/orcid.html" TargetMode="External"/><Relationship Id="rId165" Type="http://schemas.openxmlformats.org/officeDocument/2006/relationships/hyperlink" Target="https://onlinelibrary.wiley.com/page/journal/10991824/homepage/forauthors.html" TargetMode="External"/><Relationship Id="rId372" Type="http://schemas.openxmlformats.org/officeDocument/2006/relationships/hyperlink" Target="https://onlinelibrary.wiley.com/page/journal/14636395/homepage/FundedAccess.html" TargetMode="External"/><Relationship Id="rId677" Type="http://schemas.openxmlformats.org/officeDocument/2006/relationships/hyperlink" Target="https://onlinelibrary.wiley.com/page/journal/14680378/homepage/FundedAccess.html" TargetMode="External"/><Relationship Id="rId232" Type="http://schemas.openxmlformats.org/officeDocument/2006/relationships/hyperlink" Target="https://authorservices.wiley.com/author-resources/Journal-Authors/open-access/article-publication-charges.html" TargetMode="External"/><Relationship Id="rId884" Type="http://schemas.openxmlformats.org/officeDocument/2006/relationships/hyperlink" Target="https://onlinelibrary.wiley.com/page/journal/1532849X/homepage/FundedAccess.html" TargetMode="External"/><Relationship Id="rId537" Type="http://schemas.openxmlformats.org/officeDocument/2006/relationships/hyperlink" Target="https://chemistry-europe.onlinelibrary.wiley.com/hub/journal/21926506/onlineopen" TargetMode="External"/><Relationship Id="rId744" Type="http://schemas.openxmlformats.org/officeDocument/2006/relationships/hyperlink" Target="https://onlinelibrary.wiley.com/page/journal/13697625/homepage/article_publication_charges.htm" TargetMode="External"/><Relationship Id="rId951" Type="http://schemas.openxmlformats.org/officeDocument/2006/relationships/hyperlink" Target="https://onlinelibrary.wiley.com/page/journal/13652907/homepage/FundedAccess.html" TargetMode="External"/><Relationship Id="rId1167" Type="http://schemas.openxmlformats.org/officeDocument/2006/relationships/hyperlink" Target="https://ietresearch.onlinelibrary.wiley.com/hub/journal/17518679/homepage/author-guidelines" TargetMode="External"/><Relationship Id="rId1374" Type="http://schemas.openxmlformats.org/officeDocument/2006/relationships/hyperlink" Target="https://authorservices.wiley.com/author-resources/Journal-Authors/open-access/onlineopen.html" TargetMode="External"/><Relationship Id="rId1581" Type="http://schemas.openxmlformats.org/officeDocument/2006/relationships/hyperlink" Target="https://onlinelibrary.wiley.com/page/journal/28325869/homepage/open-access" TargetMode="External"/><Relationship Id="rId1679" Type="http://schemas.openxmlformats.org/officeDocument/2006/relationships/hyperlink" Target="https://onlinelibrary.wiley.com/page/journal/27695883/homepage/authorguidelines" TargetMode="External"/><Relationship Id="rId80" Type="http://schemas.openxmlformats.org/officeDocument/2006/relationships/hyperlink" Target="https://authorservices.wiley.com/author-resources/Journal-Authors/licensing-open-access/open-access/preprints-policy.html" TargetMode="External"/><Relationship Id="rId604" Type="http://schemas.openxmlformats.org/officeDocument/2006/relationships/hyperlink" Target="https://onlinelibrary.wiley.com/page/journal/17461049/homepage/FundedAccess.html" TargetMode="External"/><Relationship Id="rId811" Type="http://schemas.openxmlformats.org/officeDocument/2006/relationships/hyperlink" Target="https://onlinelibrary.wiley.com/page/journal/17562589/homepage/FundedAccess.html" TargetMode="External"/><Relationship Id="rId1027" Type="http://schemas.openxmlformats.org/officeDocument/2006/relationships/hyperlink" Target="https://authorservices.wiley.com/author-resources/Journal-Authors/open-access/article-publication-charges.html" TargetMode="External"/><Relationship Id="rId1234" Type="http://schemas.openxmlformats.org/officeDocument/2006/relationships/hyperlink" Target="https://ietresearch.onlinelibrary.wiley.com/hub/journal/25152947/homepage/author-guidelines" TargetMode="External"/><Relationship Id="rId1441" Type="http://schemas.openxmlformats.org/officeDocument/2006/relationships/hyperlink" Target="https://authorservices.wiley.com/author-resources/Journal-Authors/licensing/self-archiving.html" TargetMode="External"/><Relationship Id="rId1886" Type="http://schemas.openxmlformats.org/officeDocument/2006/relationships/hyperlink" Target="https://chemistry-europe.onlinelibrary.wiley.com/hub/journal/25109936/notice-to-authors" TargetMode="External"/><Relationship Id="rId909" Type="http://schemas.openxmlformats.org/officeDocument/2006/relationships/hyperlink" Target="https://onlinelibrary.wiley.com/page/journal/15325415/homepage/FundedAccess.html" TargetMode="External"/><Relationship Id="rId1301" Type="http://schemas.openxmlformats.org/officeDocument/2006/relationships/hyperlink" Target="https://authorservices.wiley.com/author-resources/Journal-Authors/open-access/hybrid-open-access.html" TargetMode="External"/><Relationship Id="rId1539" Type="http://schemas.openxmlformats.org/officeDocument/2006/relationships/hyperlink" Target="https://besjournals.onlinelibrary.wiley.com/hub/journal/2041210X/about/open-access" TargetMode="External"/><Relationship Id="rId1746" Type="http://schemas.openxmlformats.org/officeDocument/2006/relationships/hyperlink" Target="https://www.agu.org/publish-with-agu/publish/author-resources/data-and-software-for-authors" TargetMode="External"/><Relationship Id="rId38" Type="http://schemas.openxmlformats.org/officeDocument/2006/relationships/hyperlink" Target="https://onlinelibrary.wiley.com/page/journal/17414113/homepage/FundedAccess.html" TargetMode="External"/><Relationship Id="rId1606" Type="http://schemas.openxmlformats.org/officeDocument/2006/relationships/hyperlink" Target="https://authorservices.wiley.com/author-resources/Journal-Authors/open-access/index.html" TargetMode="External"/><Relationship Id="rId1813" Type="http://schemas.openxmlformats.org/officeDocument/2006/relationships/hyperlink" Target="https://onlinelibrary.wiley.com/page/journal/29949890/homepage/open-access" TargetMode="External"/><Relationship Id="rId187" Type="http://schemas.openxmlformats.org/officeDocument/2006/relationships/hyperlink" Target="https://ietresearch.onlinelibrary.wiley.com/hub/journal/17518636/homepage/open-access" TargetMode="External"/><Relationship Id="rId394" Type="http://schemas.openxmlformats.org/officeDocument/2006/relationships/hyperlink" Target="https://ietresearch.onlinelibrary.wiley.com/hub/journal/25168398/homepage/open-access" TargetMode="External"/><Relationship Id="rId254" Type="http://schemas.openxmlformats.org/officeDocument/2006/relationships/hyperlink" Target="https://authorservices.wiley.com/author-resources/Journal-Authors/open-access/article-publication-charges.html" TargetMode="External"/><Relationship Id="rId699" Type="http://schemas.openxmlformats.org/officeDocument/2006/relationships/hyperlink" Target="https://onlinelibrary.wiley.com/page/journal/25738615/homepage/FundedAccess.html" TargetMode="External"/><Relationship Id="rId1091" Type="http://schemas.openxmlformats.org/officeDocument/2006/relationships/hyperlink" Target="https://onlinelibrary.wiley.com/page/journal/14680262/homepage/Contact.html" TargetMode="External"/><Relationship Id="rId114" Type="http://schemas.openxmlformats.org/officeDocument/2006/relationships/hyperlink" Target="https://onlinelibrary.wiley.com/page/journal/20011326/homepage/author-guidelines" TargetMode="External"/><Relationship Id="rId461" Type="http://schemas.openxmlformats.org/officeDocument/2006/relationships/hyperlink" Target="https://onlinelibrary.wiley.com/page/journal/14678497/homepage/forauthors.html" TargetMode="External"/><Relationship Id="rId559" Type="http://schemas.openxmlformats.org/officeDocument/2006/relationships/hyperlink" Target="https://onlinelibrary.wiley.com/page/journal/1475097X/homepage/FundedAccess.html" TargetMode="External"/><Relationship Id="rId766" Type="http://schemas.openxmlformats.org/officeDocument/2006/relationships/hyperlink" Target="https://onlinelibrary.wiley.com/page/journal/17488583/homepage/FundedAccess.html" TargetMode="External"/><Relationship Id="rId1189" Type="http://schemas.openxmlformats.org/officeDocument/2006/relationships/hyperlink" Target="https://ietresearch.onlinelibrary.wiley.com/hub/journal/23977264/homepage/author-guidelines" TargetMode="External"/><Relationship Id="rId1396" Type="http://schemas.openxmlformats.org/officeDocument/2006/relationships/hyperlink" Target="https://journals.iucr.org/c/services/greenopenaccess.html" TargetMode="External"/><Relationship Id="rId321" Type="http://schemas.openxmlformats.org/officeDocument/2006/relationships/hyperlink" Target="https://authorservices.wiley.com/author-resources/Journal-Authors/open-access/article-publication-charges.html" TargetMode="External"/><Relationship Id="rId419" Type="http://schemas.openxmlformats.org/officeDocument/2006/relationships/hyperlink" Target="https://onlinelibrary.wiley.com/page/journal/26416573/homepage/publication-charges" TargetMode="External"/><Relationship Id="rId626" Type="http://schemas.openxmlformats.org/officeDocument/2006/relationships/hyperlink" Target="https://onlinelibrary.wiley.com/page/journal/10990909/homepage/FundedAccess.html" TargetMode="External"/><Relationship Id="rId973" Type="http://schemas.openxmlformats.org/officeDocument/2006/relationships/hyperlink" Target="https://authorservices.wiley.com/author-resources/Journal-Authors/open-access/article-publication-charges.html" TargetMode="External"/><Relationship Id="rId1049" Type="http://schemas.openxmlformats.org/officeDocument/2006/relationships/hyperlink" Target="https://authorservices.wiley.com/author-resources/Journal-Authors/open-access/article-publication-charges.html" TargetMode="External"/><Relationship Id="rId1256" Type="http://schemas.openxmlformats.org/officeDocument/2006/relationships/hyperlink" Target="https://authorservices.wiley.com/author-resources/Journal-Authors/licensing/self-archiving.html" TargetMode="External"/><Relationship Id="rId833" Type="http://schemas.openxmlformats.org/officeDocument/2006/relationships/hyperlink" Target="https://onlinelibrary.wiley.com/page/journal/13652788/homepage/FundedAccess.html" TargetMode="External"/><Relationship Id="rId1116" Type="http://schemas.openxmlformats.org/officeDocument/2006/relationships/hyperlink" Target="https://onlinelibrary.wiley.com/page/journal/19364490/homepage/forauthors.html" TargetMode="External"/><Relationship Id="rId1463" Type="http://schemas.openxmlformats.org/officeDocument/2006/relationships/hyperlink" Target="https://authorservices.wiley.com/author-resources/Journal-Authors/open-access/onlineopen.html" TargetMode="External"/><Relationship Id="rId1670" Type="http://schemas.openxmlformats.org/officeDocument/2006/relationships/hyperlink" Target="https://onlinelibrary.wiley.com/page/journal/29409497/homepage/open-access" TargetMode="External"/><Relationship Id="rId1768" Type="http://schemas.openxmlformats.org/officeDocument/2006/relationships/hyperlink" Target="https://onlinelibrary.wiley.com/page/journal/26423588/homepage/author-guidelines" TargetMode="External"/><Relationship Id="rId900" Type="http://schemas.openxmlformats.org/officeDocument/2006/relationships/hyperlink" Target="https://onlinelibrary.wiley.com/page/journal/16159314/homepage/FundedAccess.html" TargetMode="External"/><Relationship Id="rId1323" Type="http://schemas.openxmlformats.org/officeDocument/2006/relationships/hyperlink" Target="https://authorservices.wiley.com/author-resources/Journal-Authors/open-access/hybrid-open-access.html" TargetMode="External"/><Relationship Id="rId1530" Type="http://schemas.openxmlformats.org/officeDocument/2006/relationships/hyperlink" Target="https://authorservices.wiley.com/author-resources/Journal-Authors/licensing-open-access/open-access/preprints-policy.html" TargetMode="External"/><Relationship Id="rId1628" Type="http://schemas.openxmlformats.org/officeDocument/2006/relationships/hyperlink" Target="https://onlinelibrary.wiley.com/page/journal/28355075/homepage/open-access" TargetMode="External"/><Relationship Id="rId1835" Type="http://schemas.openxmlformats.org/officeDocument/2006/relationships/hyperlink" Target="https://authorservices.wiley.com/author-resources/Journal-Authors/licensing/self-archiving.html" TargetMode="External"/><Relationship Id="rId1902" Type="http://schemas.openxmlformats.org/officeDocument/2006/relationships/hyperlink" Target="https://onlinelibrary.wiley.com/page/journal/30656028/homepage/open-access" TargetMode="External"/><Relationship Id="rId276" Type="http://schemas.openxmlformats.org/officeDocument/2006/relationships/hyperlink" Target="https://authorservices.wiley.com/author-resources/Journal-Authors/open-access/article-publication-charges.html" TargetMode="External"/><Relationship Id="rId483" Type="http://schemas.openxmlformats.org/officeDocument/2006/relationships/hyperlink" Target="https://onlinelibrary.wiley.com/page/journal/17503639/homepage/forauthors.html" TargetMode="External"/><Relationship Id="rId690" Type="http://schemas.openxmlformats.org/officeDocument/2006/relationships/hyperlink" Target="https://onlinelibrary.wiley.com/page/journal/17413729/homepage/FundedAccess.html" TargetMode="External"/><Relationship Id="rId136" Type="http://schemas.openxmlformats.org/officeDocument/2006/relationships/hyperlink" Target="https://rmets.onlinelibrary.wiley.com/hub/journal/26924587/about/open-access-license-and-copyright" TargetMode="External"/><Relationship Id="rId343" Type="http://schemas.openxmlformats.org/officeDocument/2006/relationships/hyperlink" Target="https://authorservices.wiley.com/author-resources/Journal-Authors/open-access/article-publication-charges.html" TargetMode="External"/><Relationship Id="rId550" Type="http://schemas.openxmlformats.org/officeDocument/2006/relationships/hyperlink" Target="https://onlinelibrary.wiley.com/page/journal/14429071/homepage/FundedAccess.html" TargetMode="External"/><Relationship Id="rId788" Type="http://schemas.openxmlformats.org/officeDocument/2006/relationships/hyperlink" Target="https://onlinelibrary.wiley.com/page/journal/15206610/homepage/FundedAccess.html" TargetMode="External"/><Relationship Id="rId995" Type="http://schemas.openxmlformats.org/officeDocument/2006/relationships/hyperlink" Target="https://authorservices.wiley.com/author-resources/Journal-Authors/open-access/article-publication-charges.html" TargetMode="External"/><Relationship Id="rId1180" Type="http://schemas.openxmlformats.org/officeDocument/2006/relationships/hyperlink" Target="https://ietresearch.onlinelibrary.wiley.com/hub/journal/25168401/homepage/author-guidelines" TargetMode="External"/><Relationship Id="rId203" Type="http://schemas.openxmlformats.org/officeDocument/2006/relationships/hyperlink" Target="https://ietresearch.onlinelibrary.wiley.com/hub/journal/17554543/homepage/open-access" TargetMode="External"/><Relationship Id="rId648" Type="http://schemas.openxmlformats.org/officeDocument/2006/relationships/hyperlink" Target="https://onlinelibrary.wiley.com/page/journal/17426723/homepage/FundedAccess.html" TargetMode="External"/><Relationship Id="rId855" Type="http://schemas.openxmlformats.org/officeDocument/2006/relationships/hyperlink" Target="https://onlinelibrary.wiley.com/page/journal/21611912/homepage/FundedAccess.html" TargetMode="External"/><Relationship Id="rId1040" Type="http://schemas.openxmlformats.org/officeDocument/2006/relationships/hyperlink" Target="https://authorservices.wiley.com/author-resources/Journal-Authors/open-access/article-publication-charges.html" TargetMode="External"/><Relationship Id="rId1278" Type="http://schemas.openxmlformats.org/officeDocument/2006/relationships/hyperlink" Target="https://authorservices.wiley.com/author-resources/Journal-Authors/open-access/hybrid-open-access.html" TargetMode="External"/><Relationship Id="rId1485" Type="http://schemas.openxmlformats.org/officeDocument/2006/relationships/hyperlink" Target="https://onlinelibrary.wiley.com/page/journal/27314375/homepage/open-access" TargetMode="External"/><Relationship Id="rId1692" Type="http://schemas.openxmlformats.org/officeDocument/2006/relationships/hyperlink" Target="https://staging.onlinelibrary.wiley.com/page/journal/27519457/homepage/open-access" TargetMode="External"/><Relationship Id="rId410" Type="http://schemas.openxmlformats.org/officeDocument/2006/relationships/hyperlink" Target="https://ietresearch.onlinelibrary.wiley.com/hub/journal/25143255/homepage/open-access" TargetMode="External"/><Relationship Id="rId508" Type="http://schemas.openxmlformats.org/officeDocument/2006/relationships/hyperlink" Target="https://onlinelibrary.wiley.com/page/journal/15410064/homepage/FundedAccess.html" TargetMode="External"/><Relationship Id="rId715" Type="http://schemas.openxmlformats.org/officeDocument/2006/relationships/hyperlink" Target="https://onlinelibrary.wiley.com/page/journal/10982264/homepage/FundedAccess.html" TargetMode="External"/><Relationship Id="rId922" Type="http://schemas.openxmlformats.org/officeDocument/2006/relationships/hyperlink" Target="https://onlinelibrary.wiley.com/page/journal/14764431/homepage/FundedAccess.html" TargetMode="External"/><Relationship Id="rId1138" Type="http://schemas.openxmlformats.org/officeDocument/2006/relationships/hyperlink" Target="https://ietresearch.onlinelibrary.wiley.com/hub/journal/24054518/homepage/author-guidelines" TargetMode="External"/><Relationship Id="rId1345" Type="http://schemas.openxmlformats.org/officeDocument/2006/relationships/hyperlink" Target="https://authorservices.wiley.com/author-resources/Journal-Authors/open-access/index.html" TargetMode="External"/><Relationship Id="rId1552" Type="http://schemas.openxmlformats.org/officeDocument/2006/relationships/hyperlink" Target="https://onlinelibrary.wiley.com/page/journal/27514102/homepage/open-access" TargetMode="External"/><Relationship Id="rId1205" Type="http://schemas.openxmlformats.org/officeDocument/2006/relationships/hyperlink" Target="https://ietresearch.onlinelibrary.wiley.com/hub/journal/17500443/homepage/author-guidelines" TargetMode="External"/><Relationship Id="rId1857" Type="http://schemas.openxmlformats.org/officeDocument/2006/relationships/hyperlink" Target="https://authorservices.wiley.com/author-resources/Journal-Authors/open-access/data-sharing-citation/index.html" TargetMode="External"/><Relationship Id="rId51" Type="http://schemas.openxmlformats.org/officeDocument/2006/relationships/hyperlink" Target="https://aornjournal.onlinelibrary.wiley.com/page/journal/18780369/homepage/author_queries.htm" TargetMode="External"/><Relationship Id="rId1412" Type="http://schemas.openxmlformats.org/officeDocument/2006/relationships/hyperlink" Target="https://journals.iucr.org/services/orcid.html" TargetMode="External"/><Relationship Id="rId1717" Type="http://schemas.openxmlformats.org/officeDocument/2006/relationships/hyperlink" Target="https://onlinelibrary.wiley.com/page/journal/27711714/homepage/author-guidelines" TargetMode="External"/><Relationship Id="rId1924" Type="http://schemas.openxmlformats.org/officeDocument/2006/relationships/printerSettings" Target="../printerSettings/printerSettings1.bin"/><Relationship Id="rId298" Type="http://schemas.openxmlformats.org/officeDocument/2006/relationships/hyperlink" Target="https://authorservices.wiley.com/author-resources/Journal-Authors/open-access/article-publication-charges.html" TargetMode="External"/><Relationship Id="rId158" Type="http://schemas.openxmlformats.org/officeDocument/2006/relationships/hyperlink" Target="https://londmathsoc.onlinelibrary.wiley.com/hub/journal/20417942/author-guidelines" TargetMode="External"/><Relationship Id="rId365" Type="http://schemas.openxmlformats.org/officeDocument/2006/relationships/hyperlink" Target="https://onlinelibrary.wiley.com/page/journal/13996576/homepage/FundedAccess.html" TargetMode="External"/><Relationship Id="rId572" Type="http://schemas.openxmlformats.org/officeDocument/2006/relationships/hyperlink" Target="https://onlinelibrary.wiley.com/page/journal/1546427X/homepage/FundedAccess.html" TargetMode="External"/><Relationship Id="rId225" Type="http://schemas.openxmlformats.org/officeDocument/2006/relationships/hyperlink" Target="https://authorservices.wiley.com/author-resources/Journal-Authors/open-access/article-publication-charges.html" TargetMode="External"/><Relationship Id="rId432" Type="http://schemas.openxmlformats.org/officeDocument/2006/relationships/hyperlink" Target="https://authorservices.wiley.com/author-resources/Journal-Authors/open-access/article-publication-charges.html" TargetMode="External"/><Relationship Id="rId877" Type="http://schemas.openxmlformats.org/officeDocument/2006/relationships/hyperlink" Target="https://onlinelibrary.wiley.com/page/journal/14390434/homepage/FundedAccess.html" TargetMode="External"/><Relationship Id="rId1062" Type="http://schemas.openxmlformats.org/officeDocument/2006/relationships/hyperlink" Target="https://authorservices.wiley.com/author-resources/Journal-Authors/open-access/article-publication-charges.html" TargetMode="External"/><Relationship Id="rId737" Type="http://schemas.openxmlformats.org/officeDocument/2006/relationships/hyperlink" Target="https://onlinelibrary.wiley.com/page/journal/13652494/homepage/FundedAccess.html" TargetMode="External"/><Relationship Id="rId944" Type="http://schemas.openxmlformats.org/officeDocument/2006/relationships/hyperlink" Target="https://onlinelibrary.wiley.com/page/journal/17414113/homepage/FundedAccess.html" TargetMode="External"/><Relationship Id="rId1367" Type="http://schemas.openxmlformats.org/officeDocument/2006/relationships/hyperlink" Target="https://authorservices.wiley.com/author-resources/Journal-Authors/open-access/index.html" TargetMode="External"/><Relationship Id="rId1574" Type="http://schemas.openxmlformats.org/officeDocument/2006/relationships/hyperlink" Target="https://onlinelibrary.wiley.com/page/journal/10976817/homepage/author-guidelines" TargetMode="External"/><Relationship Id="rId1781" Type="http://schemas.openxmlformats.org/officeDocument/2006/relationships/hyperlink" Target="https://ietresearch.onlinelibrary.wiley.com/page/journal/ietcds/homepage/author-guidelines" TargetMode="External"/><Relationship Id="rId73" Type="http://schemas.openxmlformats.org/officeDocument/2006/relationships/hyperlink" Target="https://authorservices.wiley.com/author-resources/Journal-Authors/licensing-open-access/open-access/preprints-policy.html" TargetMode="External"/><Relationship Id="rId804" Type="http://schemas.openxmlformats.org/officeDocument/2006/relationships/hyperlink" Target="https://onlinelibrary.wiley.com/page/journal/14676419/homepage/FundedAccess.html" TargetMode="External"/><Relationship Id="rId1227" Type="http://schemas.openxmlformats.org/officeDocument/2006/relationships/hyperlink" Target="https://ietresearch.onlinelibrary.wiley.com/hub/journal/17518792/homepage/author-guidelines" TargetMode="External"/><Relationship Id="rId1434" Type="http://schemas.openxmlformats.org/officeDocument/2006/relationships/hyperlink" Target="https://onlinelibrary.wiley.com/page/journal/1903220x/homepage/open-access" TargetMode="External"/><Relationship Id="rId1641" Type="http://schemas.openxmlformats.org/officeDocument/2006/relationships/hyperlink" Target="https://onlinelibrary.wiley.com/page/journal/27682811/homepage/open-access" TargetMode="External"/><Relationship Id="rId1879" Type="http://schemas.openxmlformats.org/officeDocument/2006/relationships/hyperlink" Target="https://www.agu.org/publications/authors/open-access" TargetMode="External"/><Relationship Id="rId1501" Type="http://schemas.openxmlformats.org/officeDocument/2006/relationships/hyperlink" Target="https://authorservices.wiley.com/author-resources/Journal-Authors/open-access/onlineopen.html" TargetMode="External"/><Relationship Id="rId1739" Type="http://schemas.openxmlformats.org/officeDocument/2006/relationships/hyperlink" Target="https://authorservices.wiley.com/author-resources/Journal-Authors/open-access/hybrid-open-access.html" TargetMode="External"/><Relationship Id="rId1806" Type="http://schemas.openxmlformats.org/officeDocument/2006/relationships/hyperlink" Target="https://ietresearch.onlinelibrary.wiley.com/page/journal/ietsfw/homepage/author-guidelines" TargetMode="External"/><Relationship Id="rId387" Type="http://schemas.openxmlformats.org/officeDocument/2006/relationships/hyperlink" Target="https://ietresearch.onlinelibrary.wiley.com/hub/journal/20474962/homepage/open-access" TargetMode="External"/><Relationship Id="rId594" Type="http://schemas.openxmlformats.org/officeDocument/2006/relationships/hyperlink" Target="https://onlinelibrary.wiley.com/page/journal/15214079/homepage/author-guidelines" TargetMode="External"/><Relationship Id="rId247" Type="http://schemas.openxmlformats.org/officeDocument/2006/relationships/hyperlink" Target="https://authorservices.wiley.com/author-resources/Journal-Authors/open-access/article-publication-charges.html" TargetMode="External"/><Relationship Id="rId899" Type="http://schemas.openxmlformats.org/officeDocument/2006/relationships/hyperlink" Target="https://onlinelibrary.wiley.com/page/journal/1745459X/homepage/FundedAccess.html" TargetMode="External"/><Relationship Id="rId1084" Type="http://schemas.openxmlformats.org/officeDocument/2006/relationships/hyperlink" Target="https://anthrosource.onlinelibrary.wiley.com/hub/author-rights-and-sharing" TargetMode="External"/><Relationship Id="rId107" Type="http://schemas.openxmlformats.org/officeDocument/2006/relationships/hyperlink" Target="https://besjournals.onlinelibrary.wiley.com/hub/editorial-policies" TargetMode="External"/><Relationship Id="rId454" Type="http://schemas.openxmlformats.org/officeDocument/2006/relationships/hyperlink" Target="https://www.hsr.org/system/files?file=media/file/2019/12/HSR-Instructions-for-Authors-2019-Update.pdf" TargetMode="External"/><Relationship Id="rId661" Type="http://schemas.openxmlformats.org/officeDocument/2006/relationships/hyperlink" Target="https://onlinelibrary.wiley.com/page/journal/15281167/homepage/FundedAccess.html" TargetMode="External"/><Relationship Id="rId759" Type="http://schemas.openxmlformats.org/officeDocument/2006/relationships/hyperlink" Target="https://onlinelibrary.wiley.com/page/journal/14682303/homepage/FundedAccess.html" TargetMode="External"/><Relationship Id="rId966" Type="http://schemas.openxmlformats.org/officeDocument/2006/relationships/hyperlink" Target="https://onlinelibrary.wiley.com/page/journal/15498719/homepage/FundedAccess.html" TargetMode="External"/><Relationship Id="rId1291" Type="http://schemas.openxmlformats.org/officeDocument/2006/relationships/hyperlink" Target="https://authorservices.wiley.com/author-resources/Journal-Authors/open-access/hybrid-open-access.html" TargetMode="External"/><Relationship Id="rId1389" Type="http://schemas.openxmlformats.org/officeDocument/2006/relationships/hyperlink" Target="https://journals.iucr.org/a/services/openaccess.html" TargetMode="External"/><Relationship Id="rId1596" Type="http://schemas.openxmlformats.org/officeDocument/2006/relationships/hyperlink" Target="https://onlinelibrary.wiley.com/page/journal/28326245/homepage/open-access" TargetMode="External"/><Relationship Id="rId314" Type="http://schemas.openxmlformats.org/officeDocument/2006/relationships/hyperlink" Target="https://authorservices.wiley.com/author-resources/Journal-Authors/open-access/article-publication-charges.html" TargetMode="External"/><Relationship Id="rId521" Type="http://schemas.openxmlformats.org/officeDocument/2006/relationships/hyperlink" Target="https://onlinelibrary.wiley.com/page/journal/10958355/homepage/FundedAccess.html" TargetMode="External"/><Relationship Id="rId619" Type="http://schemas.openxmlformats.org/officeDocument/2006/relationships/hyperlink" Target="https://onlinelibrary.wiley.com/page/journal/19493606/homepage/FundedAccess.html" TargetMode="External"/><Relationship Id="rId1151" Type="http://schemas.openxmlformats.org/officeDocument/2006/relationships/hyperlink" Target="https://ietresearch.onlinelibrary.wiley.com/hub/journal/17518636/homepage/author-guidelines" TargetMode="External"/><Relationship Id="rId1249" Type="http://schemas.openxmlformats.org/officeDocument/2006/relationships/hyperlink" Target="https://authorservices.wiley.com/author-resources/Journal-Authors/licensing/self-archiving.html" TargetMode="External"/><Relationship Id="rId95" Type="http://schemas.openxmlformats.org/officeDocument/2006/relationships/hyperlink" Target="https://www.agronomy.org/publications/journals/author-resources/editorial-policies" TargetMode="External"/><Relationship Id="rId826" Type="http://schemas.openxmlformats.org/officeDocument/2006/relationships/hyperlink" Target="https://onlinelibrary.wiley.com/page/journal/18686982/homepage/FundedAccess.html" TargetMode="External"/><Relationship Id="rId1011" Type="http://schemas.openxmlformats.org/officeDocument/2006/relationships/hyperlink" Target="https://authorservices.wiley.com/author-resources/Journal-Authors/open-access/article-publication-charges.html" TargetMode="External"/><Relationship Id="rId1109" Type="http://schemas.openxmlformats.org/officeDocument/2006/relationships/hyperlink" Target="https://onlinelibrary.wiley.com/page/journal/14401754/homepage/ForAuthors.html" TargetMode="External"/><Relationship Id="rId1456" Type="http://schemas.openxmlformats.org/officeDocument/2006/relationships/hyperlink" Target="https://onlinelibrary.wiley.com/page/journal/27692485/homepage/open-access" TargetMode="External"/><Relationship Id="rId1663" Type="http://schemas.openxmlformats.org/officeDocument/2006/relationships/hyperlink" Target="https://onlinelibrary.wiley.com/page/journal/15367290/homepage/author-guidelines" TargetMode="External"/><Relationship Id="rId1870" Type="http://schemas.openxmlformats.org/officeDocument/2006/relationships/hyperlink" Target="https://onlinelibrary.wiley.com/page/journal/29980623/homepage/open-access" TargetMode="External"/><Relationship Id="rId1316" Type="http://schemas.openxmlformats.org/officeDocument/2006/relationships/hyperlink" Target="https://authorservices.wiley.com/author-resources/Journal-Authors/open-access/hybrid-open-access.html" TargetMode="External"/><Relationship Id="rId1523" Type="http://schemas.openxmlformats.org/officeDocument/2006/relationships/hyperlink" Target="https://onlinelibrary.wiley.com/page/journal/27701743/homepage/open-access" TargetMode="External"/><Relationship Id="rId1730" Type="http://schemas.openxmlformats.org/officeDocument/2006/relationships/hyperlink" Target="https://onlinelibrary.wiley.com/page/journal/28376757/homepage/author-guidelines" TargetMode="External"/><Relationship Id="rId22" Type="http://schemas.openxmlformats.org/officeDocument/2006/relationships/hyperlink" Target="https://authorservices.wiley.com/author-resources/Journal-Authors/licensing/self-archiving.html" TargetMode="External"/><Relationship Id="rId1828" Type="http://schemas.openxmlformats.org/officeDocument/2006/relationships/hyperlink" Target="https://onlinelibrary.wiley.com/page/journal/2691171x/homepage/author-guidelines" TargetMode="External"/><Relationship Id="rId171" Type="http://schemas.openxmlformats.org/officeDocument/2006/relationships/hyperlink" Target="https://onlinelibrary.wiley.com/page/journal/16154169/homepage/2258_onlineopen.html" TargetMode="External"/><Relationship Id="rId269" Type="http://schemas.openxmlformats.org/officeDocument/2006/relationships/hyperlink" Target="https://authorservices.wiley.com/author-resources/Journal-Authors/open-access/article-publication-charges.html" TargetMode="External"/><Relationship Id="rId476" Type="http://schemas.openxmlformats.org/officeDocument/2006/relationships/hyperlink" Target="https://onlinelibrary.wiley.com/page/journal/1523536X/homepage/FundedAccess.html" TargetMode="External"/><Relationship Id="rId683" Type="http://schemas.openxmlformats.org/officeDocument/2006/relationships/hyperlink" Target="https://onlinelibrary.wiley.com/page/journal/1525142X/homepage/FundedAccess.html" TargetMode="External"/><Relationship Id="rId890" Type="http://schemas.openxmlformats.org/officeDocument/2006/relationships/hyperlink" Target="https://onlinelibrary.wiley.com/page/journal/14679787/homepage/FundedAccess.html" TargetMode="External"/><Relationship Id="rId129" Type="http://schemas.openxmlformats.org/officeDocument/2006/relationships/hyperlink" Target="https://authorservices.wiley.com/author-resources/Journal-Authors/licensing/self-archiving.html" TargetMode="External"/><Relationship Id="rId336" Type="http://schemas.openxmlformats.org/officeDocument/2006/relationships/hyperlink" Target="https://authorservices.wiley.com/author-resources/Journal-Authors/open-access/article-publication-charges.html" TargetMode="External"/><Relationship Id="rId543" Type="http://schemas.openxmlformats.org/officeDocument/2006/relationships/hyperlink" Target="https://onlinelibrary.wiley.com/page/journal/10990860/homepage/FundedAccess.html" TargetMode="External"/><Relationship Id="rId988" Type="http://schemas.openxmlformats.org/officeDocument/2006/relationships/hyperlink" Target="https://authorservices.wiley.com/author-resources/Journal-Authors/open-access/article-publication-charges.html" TargetMode="External"/><Relationship Id="rId1173" Type="http://schemas.openxmlformats.org/officeDocument/2006/relationships/hyperlink" Target="https://ietresearch.onlinelibrary.wiley.com/hub/journal/23986182/homepage/author-guidelines" TargetMode="External"/><Relationship Id="rId1380" Type="http://schemas.openxmlformats.org/officeDocument/2006/relationships/hyperlink" Target="https://authorservices.wiley.com/author-resources/Journal-Authors/open-access/onlineopen.html" TargetMode="External"/><Relationship Id="rId403" Type="http://schemas.openxmlformats.org/officeDocument/2006/relationships/hyperlink" Target="https://ietresearch.onlinelibrary.wiley.com/hub/journal/23977264/homepage/open-access" TargetMode="External"/><Relationship Id="rId750" Type="http://schemas.openxmlformats.org/officeDocument/2006/relationships/hyperlink" Target="https://onlinelibrary.wiley.com/page/journal/15222675/homepage/FundedAccess.html" TargetMode="External"/><Relationship Id="rId848" Type="http://schemas.openxmlformats.org/officeDocument/2006/relationships/hyperlink" Target="https://onlinelibrary.wiley.com/page/journal/16000684/homepage/FundedAccess.html" TargetMode="External"/><Relationship Id="rId1033" Type="http://schemas.openxmlformats.org/officeDocument/2006/relationships/hyperlink" Target="https://authorservices.wiley.com/author-resources/Journal-Authors/open-access/article-publication-charges.html" TargetMode="External"/><Relationship Id="rId1478" Type="http://schemas.openxmlformats.org/officeDocument/2006/relationships/hyperlink" Target="https://authorservices.wiley.com/author-resources/Journal-Authors/open-access/index.html" TargetMode="External"/><Relationship Id="rId1685" Type="http://schemas.openxmlformats.org/officeDocument/2006/relationships/hyperlink" Target="https://authorservices.wiley.com/author-resources/Journal-Authors/open-access/onlineopen.html" TargetMode="External"/><Relationship Id="rId1892" Type="http://schemas.openxmlformats.org/officeDocument/2006/relationships/hyperlink" Target="https://chemistry-europe.onlinelibrary.wiley.com/hub/journal/26289725/article-publication-charges" TargetMode="External"/><Relationship Id="rId610" Type="http://schemas.openxmlformats.org/officeDocument/2006/relationships/hyperlink" Target="https://onlinelibrary.wiley.com/page/journal/1932846X/homepage/FundedAccess.html" TargetMode="External"/><Relationship Id="rId708" Type="http://schemas.openxmlformats.org/officeDocument/2006/relationships/hyperlink" Target="https://onlinelibrary.wiley.com/page/journal/14390329/homepage/FundedAccess.html" TargetMode="External"/><Relationship Id="rId915" Type="http://schemas.openxmlformats.org/officeDocument/2006/relationships/hyperlink" Target="https://onlinelibrary.wiley.com/page/journal/15298027/homepage/FundedAccess.html" TargetMode="External"/><Relationship Id="rId1240" Type="http://schemas.openxmlformats.org/officeDocument/2006/relationships/hyperlink" Target="https://ietresearch.onlinelibrary.wiley.com/hub/journal/20513305/homepage/author-guidelines" TargetMode="External"/><Relationship Id="rId1338" Type="http://schemas.openxmlformats.org/officeDocument/2006/relationships/hyperlink" Target="https://authorservices.wiley.com/author-resources/Journal-Authors/open-access/hybrid-open-access.html" TargetMode="External"/><Relationship Id="rId1545" Type="http://schemas.openxmlformats.org/officeDocument/2006/relationships/hyperlink" Target="https://authorservices.wiley.com/author-resources/Journal-Authors/licensing-open-access/open-access/preprints-policy.html" TargetMode="External"/><Relationship Id="rId1100" Type="http://schemas.openxmlformats.org/officeDocument/2006/relationships/hyperlink" Target="https://onlinelibrary.wiley.com/page/journal/17427924/homepage/Contact.html" TargetMode="External"/><Relationship Id="rId1405" Type="http://schemas.openxmlformats.org/officeDocument/2006/relationships/hyperlink" Target="https://journals.iucr.org/j/services/datasharingpolicy.html" TargetMode="External"/><Relationship Id="rId1752" Type="http://schemas.openxmlformats.org/officeDocument/2006/relationships/hyperlink" Target="https://ietresearch.onlinelibrary.wiley.com/hub/journal/29960851/homepage/author-guidelines" TargetMode="External"/><Relationship Id="rId44" Type="http://schemas.openxmlformats.org/officeDocument/2006/relationships/hyperlink" Target="https://onlinelibrary.wiley.com/page/journal/13996576/homepage/FundedAccess.html" TargetMode="External"/><Relationship Id="rId1612" Type="http://schemas.openxmlformats.org/officeDocument/2006/relationships/hyperlink" Target="https://onlinelibrary.wiley.com/page/journal/28353153/homepage/author-guidelines" TargetMode="External"/><Relationship Id="rId1917" Type="http://schemas.openxmlformats.org/officeDocument/2006/relationships/hyperlink" Target="https://onlinelibrary.wiley.com/page/journal/28359399/homepage/open-access" TargetMode="External"/><Relationship Id="rId193" Type="http://schemas.openxmlformats.org/officeDocument/2006/relationships/hyperlink" Target="https://ietresearch.onlinelibrary.wiley.com/hub/journal/17518679/homepage/open-access" TargetMode="External"/><Relationship Id="rId498" Type="http://schemas.openxmlformats.org/officeDocument/2006/relationships/hyperlink" Target="https://onlinelibrary.wiley.com/page/journal/20448295/homepage/FundedAccess.html" TargetMode="External"/><Relationship Id="rId260" Type="http://schemas.openxmlformats.org/officeDocument/2006/relationships/hyperlink" Target="https://authorservices.wiley.com/author-resources/Journal-Authors/open-access/article-publication-charges.html" TargetMode="External"/><Relationship Id="rId120" Type="http://schemas.openxmlformats.org/officeDocument/2006/relationships/hyperlink" Target="https://onlinelibrary.wiley.com/page/journal/26895595/homepage/open-access" TargetMode="External"/><Relationship Id="rId358" Type="http://schemas.openxmlformats.org/officeDocument/2006/relationships/hyperlink" Target="https://authorservices.wiley.com/author-resources/Journal-Authors/open-access/article-publication-charges.html" TargetMode="External"/><Relationship Id="rId565" Type="http://schemas.openxmlformats.org/officeDocument/2006/relationships/hyperlink" Target="https://onlinelibrary.wiley.com/page/journal/15516709/homepage/FundedAccess.html" TargetMode="External"/><Relationship Id="rId772" Type="http://schemas.openxmlformats.org/officeDocument/2006/relationships/hyperlink" Target="https://onlinelibrary.wiley.com/page/journal/14685957/homepage/FundedAccess.html" TargetMode="External"/><Relationship Id="rId1195" Type="http://schemas.openxmlformats.org/officeDocument/2006/relationships/hyperlink" Target="https://ietresearch.onlinelibrary.wiley.com/hub/journal/17518717/homepage/author-guidelines" TargetMode="External"/><Relationship Id="rId218" Type="http://schemas.openxmlformats.org/officeDocument/2006/relationships/hyperlink" Target="https://authorservices.wiley.com/author-resources/Journal-Authors/open-access/article-publication-charges.html" TargetMode="External"/><Relationship Id="rId425" Type="http://schemas.openxmlformats.org/officeDocument/2006/relationships/hyperlink" Target="https://onlinelibrary.wiley.com/journal/25673165" TargetMode="External"/><Relationship Id="rId632" Type="http://schemas.openxmlformats.org/officeDocument/2006/relationships/hyperlink" Target="https://onlinelibrary.wiley.com/page/journal/19360592/homepage/FundedAccess.html" TargetMode="External"/><Relationship Id="rId1055" Type="http://schemas.openxmlformats.org/officeDocument/2006/relationships/hyperlink" Target="https://authorservices.wiley.com/author-resources/Journal-Authors/open-access/article-publication-charges.html" TargetMode="External"/><Relationship Id="rId1262" Type="http://schemas.openxmlformats.org/officeDocument/2006/relationships/hyperlink" Target="https://onlinelibrary.wiley.com/page/journal/26886146/homepage/article_publication_charges.html" TargetMode="External"/><Relationship Id="rId937" Type="http://schemas.openxmlformats.org/officeDocument/2006/relationships/hyperlink" Target="https://onlinelibrary.wiley.com/page/journal/14679930/homepage/FundedAccess.html" TargetMode="External"/><Relationship Id="rId1122" Type="http://schemas.openxmlformats.org/officeDocument/2006/relationships/hyperlink" Target="https://onlinelibrary.wiley.com/page/journal/25755609/homepage/author-guidelines" TargetMode="External"/><Relationship Id="rId1567" Type="http://schemas.openxmlformats.org/officeDocument/2006/relationships/hyperlink" Target="https://www.agu.org/Publish-with-AGU/Publish/Author-Resources/Policies/Permission-policy" TargetMode="External"/><Relationship Id="rId1774" Type="http://schemas.openxmlformats.org/officeDocument/2006/relationships/hyperlink" Target="https://onlinelibrary.wiley.com/page/journal/ans/homepage/author-guidelines" TargetMode="External"/><Relationship Id="rId66" Type="http://schemas.openxmlformats.org/officeDocument/2006/relationships/hyperlink" Target="https://authorservices.wiley.com/author-resources/Journal-Authors/licensing/self-archiving.html" TargetMode="External"/><Relationship Id="rId1427" Type="http://schemas.openxmlformats.org/officeDocument/2006/relationships/hyperlink" Target="https://ietresearch.onlinelibrary.wiley.com/hub/journal/20755597/homepage/open-access" TargetMode="External"/><Relationship Id="rId1634" Type="http://schemas.openxmlformats.org/officeDocument/2006/relationships/hyperlink" Target="https://onlinelibrary.wiley.com/page/journal/28348966/homepage/open-access" TargetMode="External"/><Relationship Id="rId1841" Type="http://schemas.openxmlformats.org/officeDocument/2006/relationships/hyperlink" Target="https://alz-journals.onlinelibrary.wiley.com/hub/journal/29973805/homepage/open-access" TargetMode="External"/><Relationship Id="rId1701" Type="http://schemas.openxmlformats.org/officeDocument/2006/relationships/hyperlink" Target="https://www.agu.org/publish-with-agu/publish/author-resources/data-and-software-for-authors" TargetMode="External"/><Relationship Id="rId282" Type="http://schemas.openxmlformats.org/officeDocument/2006/relationships/hyperlink" Target="https://authorservices.wiley.com/author-resources/Journal-Authors/open-access/article-publication-charges.html" TargetMode="External"/><Relationship Id="rId587" Type="http://schemas.openxmlformats.org/officeDocument/2006/relationships/hyperlink" Target="https://ascpt.onlinelibrary.wiley.com/hub/journal/21638306/journal-resources/article-publication-charges" TargetMode="External"/><Relationship Id="rId8" Type="http://schemas.openxmlformats.org/officeDocument/2006/relationships/hyperlink" Target="https://cognitivesciencesociety.org/topics-journal/" TargetMode="External"/><Relationship Id="rId142" Type="http://schemas.openxmlformats.org/officeDocument/2006/relationships/hyperlink" Target="https://authorservices.wiley.com/author-resources/Journal-Authors/licensing/self-archiving.html" TargetMode="External"/><Relationship Id="rId447" Type="http://schemas.openxmlformats.org/officeDocument/2006/relationships/hyperlink" Target="https://onlinelibrary.wiley.com/page/journal/25738348/homepage/forauthors.html" TargetMode="External"/><Relationship Id="rId794" Type="http://schemas.openxmlformats.org/officeDocument/2006/relationships/hyperlink" Target="https://onlinelibrary.wiley.com/page/journal/17456606/homepage/FundedAccess.html" TargetMode="External"/><Relationship Id="rId1077" Type="http://schemas.openxmlformats.org/officeDocument/2006/relationships/hyperlink" Target="https://chemistry-europe.onlinelibrary.wiley.com/hub/journal/18607187/onlineopen" TargetMode="External"/><Relationship Id="rId654" Type="http://schemas.openxmlformats.org/officeDocument/2006/relationships/hyperlink" Target="https://onlinelibrary.wiley.com/page/journal/14798298/homepage/FundedAccess.html" TargetMode="External"/><Relationship Id="rId861" Type="http://schemas.openxmlformats.org/officeDocument/2006/relationships/hyperlink" Target="https://sigmapubs.onlinelibrary.wiley.com/hub/journal/15475069/about/fundedaccess" TargetMode="External"/><Relationship Id="rId959" Type="http://schemas.openxmlformats.org/officeDocument/2006/relationships/hyperlink" Target="https://onlinelibrary.wiley.com/page/journal/2573802X/homepage/FundedAccess.html" TargetMode="External"/><Relationship Id="rId1284" Type="http://schemas.openxmlformats.org/officeDocument/2006/relationships/hyperlink" Target="https://authorservices.wiley.com/author-resources/Journal-Authors/open-access/hybrid-open-access.html" TargetMode="External"/><Relationship Id="rId1491" Type="http://schemas.openxmlformats.org/officeDocument/2006/relationships/hyperlink" Target="https://onlinelibrary.wiley.com/page/journal/27504867/homepage/open-access" TargetMode="External"/><Relationship Id="rId1589" Type="http://schemas.openxmlformats.org/officeDocument/2006/relationships/hyperlink" Target="https://authorservices.wiley.com/author-resources/Journal-Authors/licensing-open-access/open-access/preprints-policy.html" TargetMode="External"/><Relationship Id="rId307" Type="http://schemas.openxmlformats.org/officeDocument/2006/relationships/hyperlink" Target="https://authorservices.wiley.com/author-resources/Journal-Authors/open-access/article-publication-charges.html" TargetMode="External"/><Relationship Id="rId514" Type="http://schemas.openxmlformats.org/officeDocument/2006/relationships/hyperlink" Target="https://onlinelibrary.wiley.com/page/journal/1755618X/homepage/FundedAccess.html" TargetMode="External"/><Relationship Id="rId721" Type="http://schemas.openxmlformats.org/officeDocument/2006/relationships/hyperlink" Target="https://onlinelibrary.wiley.com/page/journal/17498198/homepage/FundedAccess.html" TargetMode="External"/><Relationship Id="rId1144" Type="http://schemas.openxmlformats.org/officeDocument/2006/relationships/hyperlink" Target="https://ietresearch.onlinelibrary.wiley.com/hub/journal/25168398/homepage/author-guidelines" TargetMode="External"/><Relationship Id="rId1351" Type="http://schemas.openxmlformats.org/officeDocument/2006/relationships/hyperlink" Target="https://authorservices.wiley.com/author-resources/Journal-Authors/open-access/index.html" TargetMode="External"/><Relationship Id="rId1449" Type="http://schemas.openxmlformats.org/officeDocument/2006/relationships/hyperlink" Target="https://authorservices.wiley.com/author-resources/Journal-Authors/open-access/onlineopen.html" TargetMode="External"/><Relationship Id="rId1796" Type="http://schemas.openxmlformats.org/officeDocument/2006/relationships/hyperlink" Target="https://ietresearch.onlinelibrary.wiley.com/page/journal/ietnbt/homepage/open-access" TargetMode="External"/><Relationship Id="rId88" Type="http://schemas.openxmlformats.org/officeDocument/2006/relationships/hyperlink" Target="https://authorservices.wiley.com/author-resources/Journal-Authors/licensing-open-access/open-access/preprints-policy.html" TargetMode="External"/><Relationship Id="rId819" Type="http://schemas.openxmlformats.org/officeDocument/2006/relationships/hyperlink" Target="https://onlinelibrary.wiley.com/page/journal/17454565/homepage/FundedAccess.html" TargetMode="External"/><Relationship Id="rId1004" Type="http://schemas.openxmlformats.org/officeDocument/2006/relationships/hyperlink" Target="https://authorservices.wiley.com/author-resources/Journal-Authors/open-access/article-publication-charges.html" TargetMode="External"/><Relationship Id="rId1211" Type="http://schemas.openxmlformats.org/officeDocument/2006/relationships/hyperlink" Target="https://ietresearch.onlinelibrary.wiley.com/hub/journal/20474962/homepage/author-guidelines" TargetMode="External"/><Relationship Id="rId1656" Type="http://schemas.openxmlformats.org/officeDocument/2006/relationships/hyperlink" Target="https://authorservices.wiley.com/author-resources/Journal-Authors/open-access/onlineopen.html)" TargetMode="External"/><Relationship Id="rId1863" Type="http://schemas.openxmlformats.org/officeDocument/2006/relationships/hyperlink" Target="https://authorservices.wiley.com/author-resources/Journal-Authors/open-access/onlineopen.html" TargetMode="External"/><Relationship Id="rId1309" Type="http://schemas.openxmlformats.org/officeDocument/2006/relationships/hyperlink" Target="https://authorservices.wiley.com/author-resources/Journal-Authors/open-access/hybrid-open-access.html" TargetMode="External"/><Relationship Id="rId1516" Type="http://schemas.openxmlformats.org/officeDocument/2006/relationships/hyperlink" Target="https://authorservices.wiley.com/author-resources/Journal-Authors/submission-peer-review/orcid.html" TargetMode="External"/><Relationship Id="rId1723" Type="http://schemas.openxmlformats.org/officeDocument/2006/relationships/hyperlink" Target="https://onlinelibrary.wiley.com/page/journal/29944155/homepage/author-guidelines" TargetMode="External"/><Relationship Id="rId15" Type="http://schemas.openxmlformats.org/officeDocument/2006/relationships/hyperlink" Target="https://authorservices.wiley.com/author-resources/Journal-Authors/licensing-open-access/open-access/preprints-policy.html" TargetMode="External"/><Relationship Id="rId164" Type="http://schemas.openxmlformats.org/officeDocument/2006/relationships/hyperlink" Target="https://jlb.onlinelibrary.wiley.com/hub/journal/19383673/author-information" TargetMode="External"/><Relationship Id="rId371" Type="http://schemas.openxmlformats.org/officeDocument/2006/relationships/hyperlink" Target="https://onlinelibrary.wiley.com/page/journal/16000447/homepage/FundedAccess.html" TargetMode="External"/><Relationship Id="rId469" Type="http://schemas.openxmlformats.org/officeDocument/2006/relationships/hyperlink" Target="https://onlinelibrary.wiley.com/page/journal/15214036/homepage/FundedAccess.html" TargetMode="External"/><Relationship Id="rId676" Type="http://schemas.openxmlformats.org/officeDocument/2006/relationships/hyperlink" Target="https://onlinelibrary.wiley.com/page/journal/10990984/homepage/FundedAccess.html" TargetMode="External"/><Relationship Id="rId883" Type="http://schemas.openxmlformats.org/officeDocument/2006/relationships/hyperlink" Target="https://onlinelibrary.wiley.com/page/journal/15405885/homepage/FundedAccess.html" TargetMode="External"/><Relationship Id="rId1099" Type="http://schemas.openxmlformats.org/officeDocument/2006/relationships/hyperlink" Target="https://onlinelibrary.wiley.com/page/journal/14422042/homepage/Contact.html" TargetMode="External"/><Relationship Id="rId231" Type="http://schemas.openxmlformats.org/officeDocument/2006/relationships/hyperlink" Target="https://authorservices.wiley.com/author-resources/Journal-Authors/open-access/article-publication-charges.html" TargetMode="External"/><Relationship Id="rId329" Type="http://schemas.openxmlformats.org/officeDocument/2006/relationships/hyperlink" Target="https://authorservices.wiley.com/author-resources/Journal-Authors/open-access/article-publication-charges.html" TargetMode="External"/><Relationship Id="rId536" Type="http://schemas.openxmlformats.org/officeDocument/2006/relationships/hyperlink" Target="https://chemistry-europe.onlinelibrary.wiley.com/hub/journal/14397641/onlineopen" TargetMode="External"/><Relationship Id="rId1166" Type="http://schemas.openxmlformats.org/officeDocument/2006/relationships/hyperlink" Target="https://ietresearch.onlinelibrary.wiley.com/hub/journal/1350911x/homepage/author-guidelines" TargetMode="External"/><Relationship Id="rId1373" Type="http://schemas.openxmlformats.org/officeDocument/2006/relationships/hyperlink" Target="https://authorservices.wiley.com/author-resources/Journal-Authors/licensing/self-archivi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27E2F-197F-4751-B401-54D7F0589074}">
  <dimension ref="A1:X2023"/>
  <sheetViews>
    <sheetView tabSelected="1" zoomScaleNormal="100" workbookViewId="0">
      <selection activeCell="H2039" sqref="H2039"/>
    </sheetView>
  </sheetViews>
  <sheetFormatPr defaultColWidth="8.86328125" defaultRowHeight="14.25" x14ac:dyDescent="0.45"/>
  <cols>
    <col min="1" max="1" width="14.1328125" customWidth="1"/>
    <col min="2" max="2" width="26" customWidth="1"/>
    <col min="3" max="3" width="12.86328125" customWidth="1"/>
    <col min="4" max="4" width="12.59765625" customWidth="1"/>
    <col min="5" max="5" width="14.1328125" customWidth="1"/>
    <col min="6" max="6" width="12.86328125" customWidth="1"/>
    <col min="7" max="7" width="31.1328125" style="45" customWidth="1"/>
    <col min="8" max="8" width="51.59765625" customWidth="1"/>
    <col min="9" max="9" width="20.86328125" customWidth="1"/>
    <col min="10" max="10" width="38.3984375" customWidth="1"/>
    <col min="11" max="11" width="47.265625" customWidth="1"/>
    <col min="12" max="12" width="22.59765625" style="7" customWidth="1"/>
    <col min="13" max="13" width="34.3984375" customWidth="1"/>
    <col min="14" max="14" width="113.59765625" bestFit="1" customWidth="1"/>
    <col min="15" max="15" width="148.86328125" bestFit="1" customWidth="1"/>
    <col min="16" max="16" width="39.86328125" bestFit="1" customWidth="1"/>
    <col min="17" max="17" width="41.1328125" bestFit="1" customWidth="1"/>
    <col min="18" max="18" width="56.3984375" bestFit="1" customWidth="1"/>
    <col min="19" max="19" width="101" customWidth="1"/>
    <col min="20" max="20" width="30.3984375" bestFit="1" customWidth="1"/>
    <col min="21" max="21" width="137.59765625" bestFit="1" customWidth="1"/>
    <col min="22" max="22" width="18.59765625" bestFit="1" customWidth="1"/>
    <col min="23" max="23" width="95.86328125" bestFit="1" customWidth="1"/>
    <col min="24" max="24" width="106.59765625" bestFit="1" customWidth="1"/>
  </cols>
  <sheetData>
    <row r="1" spans="1:24" ht="53.25" customHeight="1" x14ac:dyDescent="0.4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</row>
    <row r="2" spans="1:24" ht="13.5" customHeight="1" x14ac:dyDescent="0.45">
      <c r="A2" t="s">
        <v>24</v>
      </c>
      <c r="B2" t="s">
        <v>25</v>
      </c>
      <c r="C2" t="s">
        <v>25</v>
      </c>
      <c r="D2" t="s">
        <v>26</v>
      </c>
      <c r="E2" t="s">
        <v>27</v>
      </c>
      <c r="F2">
        <v>10.1111</v>
      </c>
      <c r="G2" s="45">
        <v>14676281</v>
      </c>
      <c r="H2" s="6" t="s">
        <v>28</v>
      </c>
      <c r="I2" s="6" t="s">
        <v>29</v>
      </c>
      <c r="J2" s="8" t="s">
        <v>30</v>
      </c>
      <c r="K2" s="9" t="s">
        <v>31</v>
      </c>
      <c r="L2" s="32" t="s">
        <v>852</v>
      </c>
      <c r="M2" t="str">
        <f>"https://onlinelibrary.wiley.com/page/journal/"&amp;G2&amp;"/homepage/FundedAccess.html"</f>
        <v>https://onlinelibrary.wiley.com/page/journal/14676281/homepage/FundedAccess.html</v>
      </c>
      <c r="N2" t="s">
        <v>33</v>
      </c>
      <c r="O2" t="s">
        <v>34</v>
      </c>
      <c r="P2" t="s">
        <v>35</v>
      </c>
      <c r="Q2" t="s">
        <v>36</v>
      </c>
      <c r="R2" t="s">
        <v>37</v>
      </c>
      <c r="S2" t="s">
        <v>38</v>
      </c>
      <c r="T2" t="s">
        <v>39</v>
      </c>
      <c r="U2" s="8" t="s">
        <v>40</v>
      </c>
      <c r="V2" t="s">
        <v>41</v>
      </c>
      <c r="W2" t="s">
        <v>42</v>
      </c>
      <c r="X2" t="s">
        <v>43</v>
      </c>
    </row>
    <row r="3" spans="1:24" ht="13.5" customHeight="1" x14ac:dyDescent="0.45">
      <c r="A3" s="38" t="s">
        <v>44</v>
      </c>
      <c r="B3" t="s">
        <v>44</v>
      </c>
      <c r="E3">
        <v>16870409</v>
      </c>
      <c r="G3" s="45">
        <v>16870409</v>
      </c>
      <c r="H3" t="s">
        <v>45</v>
      </c>
      <c r="I3" t="s">
        <v>46</v>
      </c>
      <c r="J3" s="39" t="s">
        <v>47</v>
      </c>
      <c r="K3" s="9" t="s">
        <v>48</v>
      </c>
      <c r="L3" s="32" t="s">
        <v>10257</v>
      </c>
      <c r="M3" t="s">
        <v>47</v>
      </c>
      <c r="N3" t="s">
        <v>46</v>
      </c>
      <c r="O3" t="s">
        <v>34</v>
      </c>
      <c r="P3" t="s">
        <v>35</v>
      </c>
      <c r="Q3" t="s">
        <v>49</v>
      </c>
      <c r="R3" t="s">
        <v>50</v>
      </c>
      <c r="S3" s="39" t="s">
        <v>51</v>
      </c>
      <c r="T3" t="s">
        <v>39</v>
      </c>
      <c r="U3" t="s">
        <v>52</v>
      </c>
      <c r="V3" t="s">
        <v>41</v>
      </c>
      <c r="W3" s="40" t="s">
        <v>52</v>
      </c>
      <c r="X3" t="s">
        <v>53</v>
      </c>
    </row>
    <row r="4" spans="1:24" ht="13.5" customHeight="1" x14ac:dyDescent="0.45">
      <c r="A4" t="s">
        <v>54</v>
      </c>
      <c r="B4" t="s">
        <v>25</v>
      </c>
      <c r="C4" t="s">
        <v>25</v>
      </c>
      <c r="D4" t="s">
        <v>55</v>
      </c>
      <c r="E4" t="s">
        <v>56</v>
      </c>
      <c r="F4">
        <v>10.1111</v>
      </c>
      <c r="G4" s="45">
        <v>15532712</v>
      </c>
      <c r="H4" s="6" t="s">
        <v>57</v>
      </c>
      <c r="I4" s="6" t="s">
        <v>29</v>
      </c>
      <c r="J4" s="8" t="s">
        <v>58</v>
      </c>
      <c r="K4" s="6" t="s">
        <v>59</v>
      </c>
      <c r="L4" s="32" t="s">
        <v>5256</v>
      </c>
      <c r="M4" t="str">
        <f>"https://onlinelibrary.wiley.com/page/journal/"&amp;G4&amp;"/homepage/FundedAccess.html"</f>
        <v>https://onlinelibrary.wiley.com/page/journal/15532712/homepage/FundedAccess.html</v>
      </c>
      <c r="N4" t="s">
        <v>33</v>
      </c>
      <c r="O4" t="s">
        <v>34</v>
      </c>
      <c r="P4" t="s">
        <v>35</v>
      </c>
      <c r="Q4" t="s">
        <v>61</v>
      </c>
      <c r="R4" t="s">
        <v>50</v>
      </c>
      <c r="S4" t="s">
        <v>38</v>
      </c>
      <c r="T4" t="s">
        <v>39</v>
      </c>
      <c r="U4" t="s">
        <v>40</v>
      </c>
      <c r="V4" t="s">
        <v>41</v>
      </c>
      <c r="W4" t="s">
        <v>42</v>
      </c>
      <c r="X4" t="s">
        <v>43</v>
      </c>
    </row>
    <row r="5" spans="1:24" ht="13.5" customHeight="1" x14ac:dyDescent="0.45">
      <c r="A5" t="s">
        <v>62</v>
      </c>
      <c r="B5" t="s">
        <v>25</v>
      </c>
      <c r="C5" t="s">
        <v>25</v>
      </c>
      <c r="D5" t="s">
        <v>63</v>
      </c>
      <c r="E5" t="s">
        <v>64</v>
      </c>
      <c r="F5">
        <v>10.1111</v>
      </c>
      <c r="G5" s="45" t="s">
        <v>65</v>
      </c>
      <c r="H5" s="6" t="s">
        <v>66</v>
      </c>
      <c r="I5" s="6" t="s">
        <v>29</v>
      </c>
      <c r="J5" s="8" t="s">
        <v>67</v>
      </c>
      <c r="K5" s="9" t="s">
        <v>31</v>
      </c>
      <c r="L5" s="32" t="s">
        <v>6571</v>
      </c>
      <c r="M5" t="str">
        <f>"https://onlinelibrary.wiley.com/page/journal/"&amp;G5&amp;"/homepage/FundedAccess.html"</f>
        <v>https://onlinelibrary.wiley.com/page/journal/1467629X/homepage/FundedAccess.html</v>
      </c>
      <c r="N5" t="s">
        <v>33</v>
      </c>
      <c r="O5" t="s">
        <v>34</v>
      </c>
      <c r="P5" t="s">
        <v>35</v>
      </c>
      <c r="Q5" t="s">
        <v>36</v>
      </c>
      <c r="R5" t="s">
        <v>50</v>
      </c>
      <c r="S5" t="s">
        <v>69</v>
      </c>
      <c r="T5" t="s">
        <v>39</v>
      </c>
      <c r="U5" t="s">
        <v>40</v>
      </c>
      <c r="V5" t="s">
        <v>41</v>
      </c>
      <c r="W5" t="s">
        <v>42</v>
      </c>
      <c r="X5" t="s">
        <v>43</v>
      </c>
    </row>
    <row r="6" spans="1:24" ht="13.5" customHeight="1" x14ac:dyDescent="0.45">
      <c r="A6" t="s">
        <v>70</v>
      </c>
      <c r="B6" t="s">
        <v>25</v>
      </c>
      <c r="C6" t="s">
        <v>25</v>
      </c>
      <c r="D6" t="s">
        <v>71</v>
      </c>
      <c r="E6" t="s">
        <v>72</v>
      </c>
      <c r="F6">
        <v>10.1111</v>
      </c>
      <c r="G6" s="45">
        <v>19113838</v>
      </c>
      <c r="H6" s="6" t="s">
        <v>73</v>
      </c>
      <c r="I6" s="6" t="s">
        <v>29</v>
      </c>
      <c r="J6" s="8" t="s">
        <v>74</v>
      </c>
      <c r="K6" s="9" t="s">
        <v>75</v>
      </c>
      <c r="L6" s="32" t="s">
        <v>5250</v>
      </c>
      <c r="M6" t="s">
        <v>77</v>
      </c>
      <c r="N6" t="s">
        <v>78</v>
      </c>
      <c r="O6" s="8" t="s">
        <v>34</v>
      </c>
      <c r="P6" t="s">
        <v>35</v>
      </c>
      <c r="Q6" t="s">
        <v>79</v>
      </c>
      <c r="R6" t="s">
        <v>80</v>
      </c>
      <c r="S6" t="s">
        <v>38</v>
      </c>
      <c r="T6" t="s">
        <v>39</v>
      </c>
      <c r="U6" t="s">
        <v>40</v>
      </c>
      <c r="V6" t="s">
        <v>81</v>
      </c>
      <c r="W6" t="s">
        <v>42</v>
      </c>
      <c r="X6" t="s">
        <v>43</v>
      </c>
    </row>
    <row r="7" spans="1:24" ht="13.5" customHeight="1" x14ac:dyDescent="0.45">
      <c r="A7" t="s">
        <v>82</v>
      </c>
      <c r="B7" t="s">
        <v>83</v>
      </c>
      <c r="C7" t="s">
        <v>84</v>
      </c>
      <c r="D7" t="s">
        <v>25</v>
      </c>
      <c r="E7" t="s">
        <v>25</v>
      </c>
      <c r="F7">
        <v>10.100199999999999</v>
      </c>
      <c r="G7" s="45">
        <v>23288949</v>
      </c>
      <c r="H7" s="6" t="s">
        <v>85</v>
      </c>
      <c r="I7" s="6" t="s">
        <v>86</v>
      </c>
      <c r="J7" s="6" t="s">
        <v>77</v>
      </c>
      <c r="K7" s="6" t="s">
        <v>77</v>
      </c>
      <c r="L7" s="32" t="s">
        <v>77</v>
      </c>
      <c r="M7" t="s">
        <v>77</v>
      </c>
      <c r="N7" t="s">
        <v>78</v>
      </c>
      <c r="O7" s="8" t="s">
        <v>34</v>
      </c>
      <c r="P7" t="s">
        <v>79</v>
      </c>
      <c r="Q7" t="s">
        <v>79</v>
      </c>
      <c r="R7" t="s">
        <v>80</v>
      </c>
      <c r="S7" t="s">
        <v>38</v>
      </c>
      <c r="T7" t="s">
        <v>39</v>
      </c>
      <c r="U7" t="s">
        <v>40</v>
      </c>
      <c r="V7" t="s">
        <v>81</v>
      </c>
      <c r="W7" t="s">
        <v>42</v>
      </c>
      <c r="X7" t="s">
        <v>87</v>
      </c>
    </row>
    <row r="8" spans="1:24" ht="13.5" customHeight="1" x14ac:dyDescent="0.45">
      <c r="A8" t="s">
        <v>88</v>
      </c>
      <c r="E8" t="s">
        <v>89</v>
      </c>
      <c r="F8">
        <v>10.100199999999999</v>
      </c>
      <c r="G8" s="45">
        <v>25785745</v>
      </c>
      <c r="H8" s="6" t="s">
        <v>90</v>
      </c>
      <c r="I8" s="6" t="s">
        <v>46</v>
      </c>
      <c r="J8" s="8" t="s">
        <v>74</v>
      </c>
      <c r="K8" s="6" t="s">
        <v>59</v>
      </c>
      <c r="L8" s="32" t="s">
        <v>91</v>
      </c>
      <c r="M8" t="s">
        <v>92</v>
      </c>
      <c r="N8" t="s">
        <v>33</v>
      </c>
      <c r="O8" t="s">
        <v>34</v>
      </c>
      <c r="P8" t="s">
        <v>35</v>
      </c>
      <c r="Q8" t="s">
        <v>49</v>
      </c>
      <c r="R8" t="s">
        <v>50</v>
      </c>
      <c r="S8" t="s">
        <v>38</v>
      </c>
      <c r="T8" t="s">
        <v>93</v>
      </c>
      <c r="U8" s="8" t="s">
        <v>94</v>
      </c>
      <c r="V8" t="s">
        <v>41</v>
      </c>
      <c r="W8" t="s">
        <v>42</v>
      </c>
      <c r="X8" t="s">
        <v>53</v>
      </c>
    </row>
    <row r="9" spans="1:24" ht="13.5" customHeight="1" x14ac:dyDescent="0.45">
      <c r="A9" t="s">
        <v>95</v>
      </c>
      <c r="B9" t="s">
        <v>25</v>
      </c>
      <c r="C9" t="s">
        <v>25</v>
      </c>
      <c r="D9" t="s">
        <v>96</v>
      </c>
      <c r="E9" t="s">
        <v>97</v>
      </c>
      <c r="F9">
        <v>10.1111</v>
      </c>
      <c r="G9" s="45">
        <v>13996576</v>
      </c>
      <c r="H9" s="6" t="s">
        <v>98</v>
      </c>
      <c r="I9" s="6" t="s">
        <v>29</v>
      </c>
      <c r="J9" s="8" t="s">
        <v>99</v>
      </c>
      <c r="K9" s="6" t="s">
        <v>100</v>
      </c>
      <c r="L9" s="32" t="s">
        <v>10242</v>
      </c>
      <c r="M9" s="8" t="s">
        <v>99</v>
      </c>
      <c r="N9" t="s">
        <v>78</v>
      </c>
      <c r="O9" s="8" t="s">
        <v>99</v>
      </c>
      <c r="P9" t="s">
        <v>102</v>
      </c>
      <c r="Q9" t="s">
        <v>79</v>
      </c>
      <c r="R9" t="s">
        <v>80</v>
      </c>
      <c r="S9" t="s">
        <v>38</v>
      </c>
      <c r="T9" t="s">
        <v>39</v>
      </c>
      <c r="U9" s="8" t="s">
        <v>40</v>
      </c>
      <c r="V9" t="s">
        <v>41</v>
      </c>
      <c r="W9" t="s">
        <v>42</v>
      </c>
      <c r="X9" t="s">
        <v>53</v>
      </c>
    </row>
    <row r="10" spans="1:24" ht="13.5" customHeight="1" x14ac:dyDescent="0.45">
      <c r="A10" t="s">
        <v>103</v>
      </c>
      <c r="B10" t="s">
        <v>25</v>
      </c>
      <c r="C10" t="s">
        <v>25</v>
      </c>
      <c r="D10" t="s">
        <v>104</v>
      </c>
      <c r="E10" t="s">
        <v>105</v>
      </c>
      <c r="F10">
        <v>10.1107</v>
      </c>
      <c r="G10" s="45" t="s">
        <v>106</v>
      </c>
      <c r="H10" s="6" t="s">
        <v>107</v>
      </c>
      <c r="I10" s="6" t="s">
        <v>29</v>
      </c>
      <c r="J10" s="8" t="s">
        <v>108</v>
      </c>
      <c r="K10" s="6" t="s">
        <v>109</v>
      </c>
      <c r="L10" s="33" t="s">
        <v>101</v>
      </c>
      <c r="M10" s="8" t="s">
        <v>108</v>
      </c>
      <c r="N10" t="s">
        <v>78</v>
      </c>
      <c r="O10" s="8" t="s">
        <v>110</v>
      </c>
      <c r="P10" t="s">
        <v>35</v>
      </c>
      <c r="Q10" t="s">
        <v>49</v>
      </c>
      <c r="R10" t="s">
        <v>111</v>
      </c>
      <c r="S10" s="8" t="s">
        <v>112</v>
      </c>
      <c r="T10" t="s">
        <v>39</v>
      </c>
      <c r="U10" t="s">
        <v>113</v>
      </c>
      <c r="V10" t="s">
        <v>41</v>
      </c>
      <c r="W10" s="8" t="s">
        <v>114</v>
      </c>
      <c r="X10" t="s">
        <v>115</v>
      </c>
    </row>
    <row r="11" spans="1:24" ht="13.5" customHeight="1" x14ac:dyDescent="0.45">
      <c r="A11" t="s">
        <v>116</v>
      </c>
      <c r="B11" t="s">
        <v>25</v>
      </c>
      <c r="C11" t="s">
        <v>25</v>
      </c>
      <c r="D11" t="s">
        <v>117</v>
      </c>
      <c r="E11" t="s">
        <v>118</v>
      </c>
      <c r="F11">
        <v>10.1107</v>
      </c>
      <c r="G11" s="45" t="s">
        <v>119</v>
      </c>
      <c r="H11" s="6" t="s">
        <v>120</v>
      </c>
      <c r="I11" s="6" t="s">
        <v>29</v>
      </c>
      <c r="J11" s="8" t="s">
        <v>121</v>
      </c>
      <c r="K11" s="6" t="s">
        <v>109</v>
      </c>
      <c r="L11" s="33" t="s">
        <v>122</v>
      </c>
      <c r="M11" s="8" t="s">
        <v>121</v>
      </c>
      <c r="N11" t="s">
        <v>78</v>
      </c>
      <c r="O11" s="8" t="s">
        <v>123</v>
      </c>
      <c r="P11" t="s">
        <v>35</v>
      </c>
      <c r="Q11" t="s">
        <v>49</v>
      </c>
      <c r="R11" t="s">
        <v>111</v>
      </c>
      <c r="S11" s="8" t="s">
        <v>124</v>
      </c>
      <c r="T11" t="s">
        <v>39</v>
      </c>
      <c r="U11" t="s">
        <v>125</v>
      </c>
      <c r="V11" t="s">
        <v>41</v>
      </c>
      <c r="W11" s="8" t="s">
        <v>114</v>
      </c>
      <c r="X11" t="s">
        <v>115</v>
      </c>
    </row>
    <row r="12" spans="1:24" ht="13.5" customHeight="1" x14ac:dyDescent="0.45">
      <c r="A12" t="s">
        <v>126</v>
      </c>
      <c r="B12" t="s">
        <v>25</v>
      </c>
      <c r="C12" t="s">
        <v>25</v>
      </c>
      <c r="D12" t="s">
        <v>127</v>
      </c>
      <c r="E12" t="s">
        <v>128</v>
      </c>
      <c r="F12">
        <v>10.1107</v>
      </c>
      <c r="G12" s="45" t="s">
        <v>129</v>
      </c>
      <c r="H12" s="6" t="s">
        <v>130</v>
      </c>
      <c r="I12" s="6" t="s">
        <v>29</v>
      </c>
      <c r="J12" s="8" t="s">
        <v>131</v>
      </c>
      <c r="K12" s="6" t="s">
        <v>109</v>
      </c>
      <c r="L12" s="33" t="s">
        <v>132</v>
      </c>
      <c r="M12" s="8" t="s">
        <v>131</v>
      </c>
      <c r="N12" t="s">
        <v>78</v>
      </c>
      <c r="O12" s="8" t="s">
        <v>133</v>
      </c>
      <c r="P12" t="s">
        <v>35</v>
      </c>
      <c r="Q12" t="s">
        <v>49</v>
      </c>
      <c r="R12" t="s">
        <v>111</v>
      </c>
      <c r="S12" s="8" t="s">
        <v>134</v>
      </c>
      <c r="T12" t="s">
        <v>39</v>
      </c>
      <c r="U12" s="8" t="s">
        <v>135</v>
      </c>
      <c r="V12" t="s">
        <v>41</v>
      </c>
      <c r="W12" s="8" t="s">
        <v>114</v>
      </c>
      <c r="X12" t="s">
        <v>115</v>
      </c>
    </row>
    <row r="13" spans="1:24" ht="13.5" customHeight="1" x14ac:dyDescent="0.45">
      <c r="A13" t="s">
        <v>136</v>
      </c>
      <c r="B13" t="s">
        <v>25</v>
      </c>
      <c r="C13" t="s">
        <v>25</v>
      </c>
      <c r="D13" t="s">
        <v>137</v>
      </c>
      <c r="E13" t="s">
        <v>138</v>
      </c>
      <c r="F13">
        <v>10.1107</v>
      </c>
      <c r="G13" s="45" t="s">
        <v>139</v>
      </c>
      <c r="H13" s="6" t="s">
        <v>140</v>
      </c>
      <c r="I13" s="6" t="s">
        <v>29</v>
      </c>
      <c r="J13" s="8" t="s">
        <v>141</v>
      </c>
      <c r="K13" s="6" t="s">
        <v>109</v>
      </c>
      <c r="L13" s="33" t="s">
        <v>142</v>
      </c>
      <c r="M13" s="8" t="s">
        <v>141</v>
      </c>
      <c r="N13" t="s">
        <v>78</v>
      </c>
      <c r="O13" s="8" t="s">
        <v>143</v>
      </c>
      <c r="P13" t="s">
        <v>35</v>
      </c>
      <c r="Q13" t="s">
        <v>49</v>
      </c>
      <c r="R13" t="s">
        <v>111</v>
      </c>
      <c r="S13" s="8" t="s">
        <v>144</v>
      </c>
      <c r="T13" t="s">
        <v>39</v>
      </c>
      <c r="U13" t="s">
        <v>145</v>
      </c>
      <c r="V13" t="s">
        <v>41</v>
      </c>
      <c r="W13" s="8" t="s">
        <v>114</v>
      </c>
      <c r="X13" t="s">
        <v>115</v>
      </c>
    </row>
    <row r="14" spans="1:24" ht="13.5" customHeight="1" x14ac:dyDescent="0.45">
      <c r="A14" t="s">
        <v>146</v>
      </c>
      <c r="B14" t="s">
        <v>147</v>
      </c>
      <c r="C14" t="s">
        <v>25</v>
      </c>
      <c r="D14" t="s">
        <v>25</v>
      </c>
      <c r="E14" t="s">
        <v>148</v>
      </c>
      <c r="F14">
        <v>10.1107</v>
      </c>
      <c r="G14" s="45" t="s">
        <v>149</v>
      </c>
      <c r="H14" s="6" t="s">
        <v>150</v>
      </c>
      <c r="I14" s="6" t="s">
        <v>29</v>
      </c>
      <c r="J14" s="8" t="s">
        <v>151</v>
      </c>
      <c r="K14" s="6" t="s">
        <v>109</v>
      </c>
      <c r="L14" s="33" t="s">
        <v>152</v>
      </c>
      <c r="M14" s="8" t="s">
        <v>151</v>
      </c>
      <c r="N14" t="s">
        <v>78</v>
      </c>
      <c r="O14" s="8" t="s">
        <v>153</v>
      </c>
      <c r="P14" t="s">
        <v>35</v>
      </c>
      <c r="Q14" t="s">
        <v>49</v>
      </c>
      <c r="R14" t="s">
        <v>111</v>
      </c>
      <c r="S14" s="8" t="s">
        <v>154</v>
      </c>
      <c r="T14" t="s">
        <v>39</v>
      </c>
      <c r="U14" t="s">
        <v>155</v>
      </c>
      <c r="V14" t="s">
        <v>41</v>
      </c>
      <c r="W14" s="8" t="s">
        <v>114</v>
      </c>
      <c r="X14" t="s">
        <v>115</v>
      </c>
    </row>
    <row r="15" spans="1:24" ht="13.5" customHeight="1" x14ac:dyDescent="0.45">
      <c r="A15" t="s">
        <v>156</v>
      </c>
      <c r="B15" t="s">
        <v>25</v>
      </c>
      <c r="C15" t="s">
        <v>25</v>
      </c>
      <c r="D15" t="s">
        <v>157</v>
      </c>
      <c r="E15" t="s">
        <v>158</v>
      </c>
      <c r="F15">
        <v>10.1111</v>
      </c>
      <c r="G15" s="45">
        <v>17556724</v>
      </c>
      <c r="H15" s="6" t="s">
        <v>159</v>
      </c>
      <c r="I15" s="6" t="s">
        <v>29</v>
      </c>
      <c r="J15" s="8" t="s">
        <v>160</v>
      </c>
      <c r="K15" s="9" t="s">
        <v>31</v>
      </c>
      <c r="L15" s="32" t="s">
        <v>161</v>
      </c>
      <c r="M15" s="8" t="s">
        <v>160</v>
      </c>
      <c r="N15" t="s">
        <v>78</v>
      </c>
      <c r="O15" s="8" t="s">
        <v>160</v>
      </c>
      <c r="P15" t="s">
        <v>102</v>
      </c>
      <c r="Q15" t="s">
        <v>61</v>
      </c>
      <c r="R15" t="s">
        <v>80</v>
      </c>
      <c r="S15" t="s">
        <v>38</v>
      </c>
      <c r="T15" t="s">
        <v>39</v>
      </c>
      <c r="U15" s="8" t="s">
        <v>40</v>
      </c>
      <c r="V15" t="s">
        <v>41</v>
      </c>
      <c r="W15" t="s">
        <v>42</v>
      </c>
      <c r="X15" t="s">
        <v>53</v>
      </c>
    </row>
    <row r="16" spans="1:24" ht="13.5" customHeight="1" x14ac:dyDescent="0.45">
      <c r="A16" s="38" t="s">
        <v>162</v>
      </c>
      <c r="B16" t="s">
        <v>162</v>
      </c>
      <c r="E16">
        <v>16000404</v>
      </c>
      <c r="G16" s="45">
        <v>16000404</v>
      </c>
      <c r="H16" t="s">
        <v>163</v>
      </c>
      <c r="I16" t="s">
        <v>46</v>
      </c>
      <c r="J16" s="39" t="s">
        <v>164</v>
      </c>
      <c r="K16" s="9" t="s">
        <v>48</v>
      </c>
      <c r="L16" s="32" t="s">
        <v>4615</v>
      </c>
      <c r="M16" t="s">
        <v>164</v>
      </c>
      <c r="N16" t="s">
        <v>46</v>
      </c>
      <c r="O16" t="s">
        <v>34</v>
      </c>
      <c r="P16" t="s">
        <v>35</v>
      </c>
      <c r="Q16" t="s">
        <v>49</v>
      </c>
      <c r="R16" t="s">
        <v>50</v>
      </c>
      <c r="S16" t="s">
        <v>51</v>
      </c>
      <c r="T16" t="s">
        <v>39</v>
      </c>
      <c r="U16" s="39" t="s">
        <v>165</v>
      </c>
      <c r="V16" t="s">
        <v>41</v>
      </c>
      <c r="W16" s="40" t="s">
        <v>165</v>
      </c>
      <c r="X16" t="s">
        <v>53</v>
      </c>
    </row>
    <row r="17" spans="1:24" ht="13.5" customHeight="1" x14ac:dyDescent="0.45">
      <c r="A17" t="s">
        <v>166</v>
      </c>
      <c r="E17" t="s">
        <v>167</v>
      </c>
      <c r="G17" s="45">
        <v>16000412</v>
      </c>
      <c r="H17" s="6" t="s">
        <v>168</v>
      </c>
      <c r="I17" s="6" t="s">
        <v>46</v>
      </c>
      <c r="J17" s="8" t="s">
        <v>169</v>
      </c>
      <c r="K17" t="s">
        <v>170</v>
      </c>
      <c r="L17" s="32" t="s">
        <v>5789</v>
      </c>
      <c r="M17" s="8" t="s">
        <v>171</v>
      </c>
      <c r="N17" t="s">
        <v>46</v>
      </c>
      <c r="O17" t="s">
        <v>34</v>
      </c>
      <c r="P17" t="s">
        <v>35</v>
      </c>
      <c r="Q17" t="s">
        <v>49</v>
      </c>
      <c r="R17" t="s">
        <v>172</v>
      </c>
      <c r="S17" t="s">
        <v>38</v>
      </c>
      <c r="T17" t="s">
        <v>39</v>
      </c>
      <c r="U17" t="s">
        <v>40</v>
      </c>
      <c r="V17" t="s">
        <v>80</v>
      </c>
      <c r="W17" t="s">
        <v>42</v>
      </c>
      <c r="X17" t="s">
        <v>53</v>
      </c>
    </row>
    <row r="18" spans="1:24" ht="13.5" customHeight="1" x14ac:dyDescent="0.45">
      <c r="A18" t="s">
        <v>173</v>
      </c>
      <c r="B18" t="s">
        <v>25</v>
      </c>
      <c r="C18" t="s">
        <v>25</v>
      </c>
      <c r="D18" t="s">
        <v>174</v>
      </c>
      <c r="E18" t="s">
        <v>175</v>
      </c>
      <c r="F18">
        <v>10.1111</v>
      </c>
      <c r="G18" s="45">
        <v>17553768</v>
      </c>
      <c r="H18" s="6" t="s">
        <v>176</v>
      </c>
      <c r="I18" s="6" t="s">
        <v>29</v>
      </c>
      <c r="J18" s="8" t="s">
        <v>177</v>
      </c>
      <c r="K18" s="9" t="s">
        <v>31</v>
      </c>
      <c r="L18" s="32" t="s">
        <v>178</v>
      </c>
      <c r="M18" s="8" t="s">
        <v>177</v>
      </c>
      <c r="N18" t="s">
        <v>78</v>
      </c>
      <c r="O18" s="8" t="s">
        <v>177</v>
      </c>
      <c r="P18" t="s">
        <v>102</v>
      </c>
      <c r="Q18" t="s">
        <v>79</v>
      </c>
      <c r="R18" t="s">
        <v>80</v>
      </c>
      <c r="S18" t="s">
        <v>38</v>
      </c>
      <c r="T18" t="s">
        <v>39</v>
      </c>
      <c r="U18" t="s">
        <v>40</v>
      </c>
      <c r="V18" t="s">
        <v>41</v>
      </c>
      <c r="W18" t="s">
        <v>42</v>
      </c>
      <c r="X18" t="s">
        <v>53</v>
      </c>
    </row>
    <row r="19" spans="1:24" ht="13.5" customHeight="1" x14ac:dyDescent="0.45">
      <c r="A19" t="s">
        <v>179</v>
      </c>
      <c r="B19" t="s">
        <v>25</v>
      </c>
      <c r="C19" t="s">
        <v>25</v>
      </c>
      <c r="D19" t="s">
        <v>180</v>
      </c>
      <c r="E19" t="s">
        <v>181</v>
      </c>
      <c r="F19">
        <v>10.1111</v>
      </c>
      <c r="G19" s="45">
        <v>16512227</v>
      </c>
      <c r="H19" s="6" t="s">
        <v>182</v>
      </c>
      <c r="I19" s="6" t="s">
        <v>29</v>
      </c>
      <c r="J19" s="8" t="s">
        <v>183</v>
      </c>
      <c r="K19" s="9" t="s">
        <v>59</v>
      </c>
      <c r="L19" s="32" t="s">
        <v>184</v>
      </c>
      <c r="M19" s="8" t="s">
        <v>183</v>
      </c>
      <c r="N19" t="s">
        <v>33</v>
      </c>
      <c r="O19" t="s">
        <v>34</v>
      </c>
      <c r="P19" t="s">
        <v>35</v>
      </c>
      <c r="Q19" t="s">
        <v>61</v>
      </c>
      <c r="R19" t="s">
        <v>80</v>
      </c>
      <c r="S19" t="s">
        <v>38</v>
      </c>
      <c r="T19" t="s">
        <v>39</v>
      </c>
      <c r="U19" t="s">
        <v>40</v>
      </c>
      <c r="V19" t="s">
        <v>41</v>
      </c>
      <c r="W19" t="s">
        <v>42</v>
      </c>
      <c r="X19" t="s">
        <v>53</v>
      </c>
    </row>
    <row r="20" spans="1:24" ht="13.5" customHeight="1" x14ac:dyDescent="0.45">
      <c r="A20" t="s">
        <v>185</v>
      </c>
      <c r="B20" t="s">
        <v>25</v>
      </c>
      <c r="C20" t="s">
        <v>25</v>
      </c>
      <c r="D20" t="s">
        <v>186</v>
      </c>
      <c r="E20" t="s">
        <v>187</v>
      </c>
      <c r="F20">
        <v>10.1111</v>
      </c>
      <c r="G20" s="45">
        <v>17481716</v>
      </c>
      <c r="H20" s="6" t="s">
        <v>188</v>
      </c>
      <c r="I20" s="6" t="s">
        <v>29</v>
      </c>
      <c r="J20" s="8" t="s">
        <v>189</v>
      </c>
      <c r="K20" s="10" t="s">
        <v>31</v>
      </c>
      <c r="L20" s="32" t="s">
        <v>190</v>
      </c>
      <c r="M20" s="8" t="s">
        <v>189</v>
      </c>
      <c r="N20" t="s">
        <v>33</v>
      </c>
      <c r="O20" t="s">
        <v>34</v>
      </c>
      <c r="P20" t="s">
        <v>35</v>
      </c>
      <c r="Q20" t="s">
        <v>61</v>
      </c>
      <c r="R20" t="s">
        <v>50</v>
      </c>
      <c r="S20" t="s">
        <v>38</v>
      </c>
      <c r="T20" t="s">
        <v>39</v>
      </c>
      <c r="U20" t="s">
        <v>40</v>
      </c>
      <c r="V20" t="s">
        <v>41</v>
      </c>
      <c r="W20" t="s">
        <v>42</v>
      </c>
      <c r="X20" t="s">
        <v>53</v>
      </c>
    </row>
    <row r="21" spans="1:24" ht="13.5" customHeight="1" x14ac:dyDescent="0.45">
      <c r="A21" t="s">
        <v>191</v>
      </c>
      <c r="B21" t="s">
        <v>192</v>
      </c>
      <c r="C21" t="s">
        <v>25</v>
      </c>
      <c r="D21" t="s">
        <v>193</v>
      </c>
      <c r="E21" t="s">
        <v>194</v>
      </c>
      <c r="F21">
        <v>10.1111</v>
      </c>
      <c r="G21" s="45">
        <v>16000447</v>
      </c>
      <c r="H21" s="6" t="s">
        <v>195</v>
      </c>
      <c r="I21" s="6" t="s">
        <v>29</v>
      </c>
      <c r="J21" s="8" t="s">
        <v>196</v>
      </c>
      <c r="K21" s="10" t="s">
        <v>31</v>
      </c>
      <c r="L21" s="32" t="s">
        <v>197</v>
      </c>
      <c r="M21" s="8" t="s">
        <v>196</v>
      </c>
      <c r="N21" t="s">
        <v>33</v>
      </c>
      <c r="O21" t="s">
        <v>34</v>
      </c>
      <c r="P21" t="s">
        <v>35</v>
      </c>
      <c r="Q21" t="s">
        <v>61</v>
      </c>
      <c r="R21" t="s">
        <v>50</v>
      </c>
      <c r="S21" t="s">
        <v>38</v>
      </c>
      <c r="T21" t="s">
        <v>39</v>
      </c>
      <c r="U21" t="s">
        <v>40</v>
      </c>
      <c r="V21" t="s">
        <v>41</v>
      </c>
      <c r="W21" t="s">
        <v>42</v>
      </c>
      <c r="X21" t="s">
        <v>198</v>
      </c>
    </row>
    <row r="22" spans="1:24" ht="13.5" customHeight="1" x14ac:dyDescent="0.45">
      <c r="A22" t="s">
        <v>199</v>
      </c>
      <c r="B22" t="s">
        <v>25</v>
      </c>
      <c r="C22" t="s">
        <v>25</v>
      </c>
      <c r="D22" t="s">
        <v>200</v>
      </c>
      <c r="E22" t="s">
        <v>201</v>
      </c>
      <c r="F22">
        <v>10.1111</v>
      </c>
      <c r="G22" s="45">
        <v>14636395</v>
      </c>
      <c r="H22" s="6" t="s">
        <v>202</v>
      </c>
      <c r="I22" s="6" t="s">
        <v>29</v>
      </c>
      <c r="J22" s="8" t="s">
        <v>203</v>
      </c>
      <c r="K22" s="10" t="s">
        <v>31</v>
      </c>
      <c r="L22" s="32" t="s">
        <v>852</v>
      </c>
      <c r="M22" s="8" t="s">
        <v>203</v>
      </c>
      <c r="N22" t="s">
        <v>33</v>
      </c>
      <c r="O22" t="s">
        <v>34</v>
      </c>
      <c r="P22" t="s">
        <v>35</v>
      </c>
      <c r="Q22" t="s">
        <v>61</v>
      </c>
      <c r="R22" t="s">
        <v>80</v>
      </c>
      <c r="S22" t="s">
        <v>38</v>
      </c>
      <c r="T22" t="s">
        <v>39</v>
      </c>
      <c r="U22" t="s">
        <v>40</v>
      </c>
      <c r="V22" t="s">
        <v>41</v>
      </c>
      <c r="W22" t="s">
        <v>42</v>
      </c>
      <c r="X22" t="s">
        <v>53</v>
      </c>
    </row>
    <row r="23" spans="1:24" ht="13.5" customHeight="1" x14ac:dyDescent="0.45">
      <c r="A23" s="38" t="s">
        <v>204</v>
      </c>
      <c r="B23" t="s">
        <v>204</v>
      </c>
      <c r="E23">
        <v>15635031</v>
      </c>
      <c r="G23" s="45">
        <v>15635031</v>
      </c>
      <c r="H23" t="s">
        <v>205</v>
      </c>
      <c r="I23" t="s">
        <v>46</v>
      </c>
      <c r="J23" t="s">
        <v>206</v>
      </c>
      <c r="K23" s="9" t="s">
        <v>48</v>
      </c>
      <c r="L23" s="32" t="s">
        <v>4112</v>
      </c>
      <c r="M23" t="s">
        <v>206</v>
      </c>
      <c r="N23" t="s">
        <v>46</v>
      </c>
      <c r="O23" t="s">
        <v>34</v>
      </c>
      <c r="P23" t="s">
        <v>35</v>
      </c>
      <c r="Q23" t="s">
        <v>49</v>
      </c>
      <c r="R23" t="s">
        <v>50</v>
      </c>
      <c r="S23" t="s">
        <v>51</v>
      </c>
      <c r="T23" t="s">
        <v>39</v>
      </c>
      <c r="U23" t="s">
        <v>208</v>
      </c>
      <c r="V23" t="s">
        <v>41</v>
      </c>
      <c r="W23" t="s">
        <v>208</v>
      </c>
      <c r="X23" t="s">
        <v>53</v>
      </c>
    </row>
    <row r="24" spans="1:24" ht="13.5" customHeight="1" x14ac:dyDescent="0.45">
      <c r="A24" t="s">
        <v>209</v>
      </c>
      <c r="B24" t="s">
        <v>25</v>
      </c>
      <c r="C24" t="s">
        <v>25</v>
      </c>
      <c r="D24" t="s">
        <v>210</v>
      </c>
      <c r="E24" t="s">
        <v>210</v>
      </c>
      <c r="F24">
        <v>10.100199999999999</v>
      </c>
      <c r="G24" s="45">
        <v>20528817</v>
      </c>
      <c r="H24" s="6" t="s">
        <v>211</v>
      </c>
      <c r="I24" s="6" t="s">
        <v>46</v>
      </c>
      <c r="J24" s="8" t="s">
        <v>212</v>
      </c>
      <c r="K24" s="6" t="s">
        <v>59</v>
      </c>
      <c r="L24" s="32" t="s">
        <v>213</v>
      </c>
      <c r="M24" s="8" t="s">
        <v>212</v>
      </c>
      <c r="N24" t="s">
        <v>33</v>
      </c>
      <c r="O24" t="s">
        <v>34</v>
      </c>
      <c r="P24" t="s">
        <v>35</v>
      </c>
      <c r="Q24" t="s">
        <v>49</v>
      </c>
      <c r="R24" t="s">
        <v>50</v>
      </c>
      <c r="S24" t="s">
        <v>38</v>
      </c>
      <c r="T24" t="s">
        <v>39</v>
      </c>
      <c r="U24" t="s">
        <v>40</v>
      </c>
      <c r="V24" t="s">
        <v>41</v>
      </c>
      <c r="W24" t="s">
        <v>42</v>
      </c>
      <c r="X24" t="s">
        <v>53</v>
      </c>
    </row>
    <row r="25" spans="1:24" ht="13.5" customHeight="1" x14ac:dyDescent="0.45">
      <c r="A25" t="s">
        <v>214</v>
      </c>
      <c r="B25" t="s">
        <v>25</v>
      </c>
      <c r="C25" t="s">
        <v>25</v>
      </c>
      <c r="D25" t="s">
        <v>215</v>
      </c>
      <c r="E25" t="s">
        <v>216</v>
      </c>
      <c r="F25">
        <v>10.1111</v>
      </c>
      <c r="G25" s="45">
        <v>13600443</v>
      </c>
      <c r="H25" s="6" t="s">
        <v>217</v>
      </c>
      <c r="I25" s="6" t="s">
        <v>29</v>
      </c>
      <c r="J25" s="6" t="s">
        <v>218</v>
      </c>
      <c r="K25" s="9" t="s">
        <v>59</v>
      </c>
      <c r="L25" s="32" t="s">
        <v>5774</v>
      </c>
      <c r="M25" s="6" t="s">
        <v>218</v>
      </c>
      <c r="N25" t="s">
        <v>33</v>
      </c>
      <c r="O25" t="s">
        <v>34</v>
      </c>
      <c r="P25" t="s">
        <v>35</v>
      </c>
      <c r="Q25" t="s">
        <v>61</v>
      </c>
      <c r="R25" t="s">
        <v>50</v>
      </c>
      <c r="S25" t="s">
        <v>38</v>
      </c>
      <c r="T25" t="s">
        <v>39</v>
      </c>
      <c r="U25" t="s">
        <v>40</v>
      </c>
      <c r="V25" t="s">
        <v>41</v>
      </c>
      <c r="W25" t="s">
        <v>42</v>
      </c>
      <c r="X25" t="s">
        <v>220</v>
      </c>
    </row>
    <row r="26" spans="1:24" ht="13.5" customHeight="1" x14ac:dyDescent="0.45">
      <c r="A26" t="s">
        <v>221</v>
      </c>
      <c r="B26" t="s">
        <v>25</v>
      </c>
      <c r="C26" t="s">
        <v>25</v>
      </c>
      <c r="D26" t="s">
        <v>222</v>
      </c>
      <c r="E26" t="s">
        <v>223</v>
      </c>
      <c r="F26">
        <v>10.1111</v>
      </c>
      <c r="G26" s="45">
        <v>13691600</v>
      </c>
      <c r="H26" s="6" t="s">
        <v>224</v>
      </c>
      <c r="I26" s="6" t="s">
        <v>46</v>
      </c>
      <c r="J26" s="6" t="s">
        <v>225</v>
      </c>
      <c r="K26" s="10" t="s">
        <v>109</v>
      </c>
      <c r="L26" s="32" t="s">
        <v>695</v>
      </c>
      <c r="M26" s="6" t="s">
        <v>225</v>
      </c>
      <c r="N26" t="s">
        <v>46</v>
      </c>
      <c r="O26" t="s">
        <v>34</v>
      </c>
      <c r="P26" t="s">
        <v>35</v>
      </c>
      <c r="Q26" s="2" t="s">
        <v>77</v>
      </c>
      <c r="R26" t="s">
        <v>50</v>
      </c>
      <c r="S26" t="s">
        <v>38</v>
      </c>
      <c r="T26" t="s">
        <v>39</v>
      </c>
      <c r="U26" t="s">
        <v>40</v>
      </c>
      <c r="V26" t="s">
        <v>41</v>
      </c>
      <c r="W26" t="s">
        <v>42</v>
      </c>
      <c r="X26" t="s">
        <v>53</v>
      </c>
    </row>
    <row r="27" spans="1:24" ht="13.5" customHeight="1" x14ac:dyDescent="0.45">
      <c r="A27" t="s">
        <v>227</v>
      </c>
      <c r="B27" t="s">
        <v>25</v>
      </c>
      <c r="C27" t="s">
        <v>25</v>
      </c>
      <c r="D27" t="s">
        <v>228</v>
      </c>
      <c r="E27" t="s">
        <v>229</v>
      </c>
      <c r="F27">
        <v>10.100199999999999</v>
      </c>
      <c r="G27" s="45">
        <v>21610029</v>
      </c>
      <c r="H27" s="6" t="s">
        <v>230</v>
      </c>
      <c r="I27" s="6" t="s">
        <v>29</v>
      </c>
      <c r="J27" s="6" t="s">
        <v>231</v>
      </c>
      <c r="K27" s="10" t="s">
        <v>31</v>
      </c>
      <c r="L27" s="32" t="s">
        <v>232</v>
      </c>
      <c r="M27" s="6" t="s">
        <v>231</v>
      </c>
      <c r="N27" t="s">
        <v>33</v>
      </c>
      <c r="O27" s="8" t="s">
        <v>34</v>
      </c>
      <c r="P27" t="s">
        <v>35</v>
      </c>
      <c r="Q27" t="s">
        <v>61</v>
      </c>
      <c r="R27" t="s">
        <v>80</v>
      </c>
      <c r="S27" t="s">
        <v>38</v>
      </c>
      <c r="T27" t="s">
        <v>39</v>
      </c>
      <c r="U27" t="s">
        <v>40</v>
      </c>
      <c r="V27" t="s">
        <v>80</v>
      </c>
      <c r="W27" t="s">
        <v>42</v>
      </c>
      <c r="X27" t="s">
        <v>43</v>
      </c>
    </row>
    <row r="28" spans="1:24" ht="13.5" customHeight="1" x14ac:dyDescent="0.45">
      <c r="A28" t="s">
        <v>233</v>
      </c>
      <c r="D28" t="s">
        <v>234</v>
      </c>
      <c r="E28" t="s">
        <v>234</v>
      </c>
      <c r="F28">
        <v>10.100199999999999</v>
      </c>
      <c r="G28" s="45">
        <v>23667478</v>
      </c>
      <c r="H28" s="6" t="s">
        <v>235</v>
      </c>
      <c r="I28" s="6" t="s">
        <v>29</v>
      </c>
      <c r="J28" s="8" t="s">
        <v>74</v>
      </c>
      <c r="K28" s="10" t="s">
        <v>31</v>
      </c>
      <c r="L28" s="32" t="s">
        <v>236</v>
      </c>
      <c r="M28" s="1" t="s">
        <v>237</v>
      </c>
      <c r="N28" t="s">
        <v>78</v>
      </c>
      <c r="O28" t="s">
        <v>34</v>
      </c>
      <c r="P28" t="s">
        <v>79</v>
      </c>
      <c r="Q28" t="s">
        <v>77</v>
      </c>
      <c r="R28" t="s">
        <v>80</v>
      </c>
      <c r="S28" t="s">
        <v>38</v>
      </c>
      <c r="T28" t="s">
        <v>39</v>
      </c>
      <c r="U28" t="s">
        <v>238</v>
      </c>
      <c r="V28" t="s">
        <v>41</v>
      </c>
      <c r="W28" t="s">
        <v>42</v>
      </c>
      <c r="X28" t="s">
        <v>53</v>
      </c>
    </row>
    <row r="29" spans="1:24" ht="13.5" customHeight="1" x14ac:dyDescent="0.45">
      <c r="A29" t="s">
        <v>239</v>
      </c>
      <c r="E29" t="s">
        <v>240</v>
      </c>
      <c r="G29" s="45">
        <v>25780727</v>
      </c>
      <c r="H29" s="6" t="s">
        <v>241</v>
      </c>
      <c r="I29" s="6" t="s">
        <v>29</v>
      </c>
      <c r="J29" s="6" t="s">
        <v>242</v>
      </c>
      <c r="K29" s="10" t="s">
        <v>31</v>
      </c>
      <c r="L29" s="33" t="s">
        <v>243</v>
      </c>
      <c r="M29" s="1" t="s">
        <v>237</v>
      </c>
      <c r="N29" t="s">
        <v>33</v>
      </c>
      <c r="O29" t="s">
        <v>34</v>
      </c>
      <c r="P29" t="s">
        <v>79</v>
      </c>
      <c r="Q29" t="s">
        <v>61</v>
      </c>
      <c r="R29" t="s">
        <v>37</v>
      </c>
      <c r="S29" t="s">
        <v>38</v>
      </c>
      <c r="T29" t="s">
        <v>39</v>
      </c>
      <c r="U29" t="s">
        <v>40</v>
      </c>
      <c r="V29" t="s">
        <v>41</v>
      </c>
      <c r="W29" t="s">
        <v>42</v>
      </c>
      <c r="X29" t="s">
        <v>53</v>
      </c>
    </row>
    <row r="30" spans="1:24" ht="13.5" customHeight="1" x14ac:dyDescent="0.45">
      <c r="A30" t="s">
        <v>244</v>
      </c>
      <c r="B30">
        <v>2707</v>
      </c>
      <c r="C30" t="s">
        <v>245</v>
      </c>
      <c r="D30" t="s">
        <v>246</v>
      </c>
      <c r="E30" t="s">
        <v>246</v>
      </c>
      <c r="F30">
        <v>10.100199999999999</v>
      </c>
      <c r="G30" s="45" t="s">
        <v>247</v>
      </c>
      <c r="H30" s="6" t="s">
        <v>248</v>
      </c>
      <c r="I30" s="6" t="s">
        <v>46</v>
      </c>
      <c r="J30" s="8" t="s">
        <v>249</v>
      </c>
      <c r="K30" s="10" t="s">
        <v>109</v>
      </c>
      <c r="L30" s="32" t="s">
        <v>250</v>
      </c>
      <c r="M30" s="1" t="s">
        <v>251</v>
      </c>
      <c r="N30" t="s">
        <v>46</v>
      </c>
      <c r="O30" t="s">
        <v>34</v>
      </c>
      <c r="P30" t="s">
        <v>35</v>
      </c>
      <c r="Q30" t="s">
        <v>49</v>
      </c>
      <c r="R30" t="s">
        <v>80</v>
      </c>
      <c r="S30" t="s">
        <v>38</v>
      </c>
      <c r="T30" t="s">
        <v>39</v>
      </c>
      <c r="U30" s="8" t="s">
        <v>252</v>
      </c>
      <c r="V30" t="s">
        <v>41</v>
      </c>
      <c r="W30" t="s">
        <v>42</v>
      </c>
      <c r="X30" t="s">
        <v>53</v>
      </c>
    </row>
    <row r="31" spans="1:24" ht="13.5" customHeight="1" x14ac:dyDescent="0.45">
      <c r="A31" t="s">
        <v>253</v>
      </c>
      <c r="E31" t="s">
        <v>254</v>
      </c>
      <c r="G31" s="45" t="s">
        <v>254</v>
      </c>
      <c r="H31" s="6" t="s">
        <v>255</v>
      </c>
      <c r="I31" s="6" t="s">
        <v>46</v>
      </c>
      <c r="J31" s="8" t="s">
        <v>74</v>
      </c>
      <c r="K31" s="9" t="s">
        <v>48</v>
      </c>
      <c r="L31" s="32" t="s">
        <v>256</v>
      </c>
      <c r="M31" t="s">
        <v>257</v>
      </c>
      <c r="N31" t="s">
        <v>46</v>
      </c>
      <c r="O31" t="s">
        <v>34</v>
      </c>
      <c r="P31" t="s">
        <v>35</v>
      </c>
      <c r="Q31" t="s">
        <v>49</v>
      </c>
      <c r="R31" t="s">
        <v>258</v>
      </c>
      <c r="S31" t="s">
        <v>38</v>
      </c>
      <c r="T31" t="s">
        <v>39</v>
      </c>
      <c r="U31" s="5" t="s">
        <v>259</v>
      </c>
      <c r="V31" t="s">
        <v>41</v>
      </c>
      <c r="W31" t="s">
        <v>42</v>
      </c>
      <c r="X31" t="s">
        <v>53</v>
      </c>
    </row>
    <row r="32" spans="1:24" ht="13.5" customHeight="1" x14ac:dyDescent="0.45">
      <c r="A32" t="s">
        <v>260</v>
      </c>
      <c r="B32">
        <v>2528</v>
      </c>
      <c r="C32" t="s">
        <v>25</v>
      </c>
      <c r="D32" t="s">
        <v>261</v>
      </c>
      <c r="E32" t="s">
        <v>262</v>
      </c>
      <c r="F32">
        <v>10.100199999999999</v>
      </c>
      <c r="G32" s="45">
        <v>16146840</v>
      </c>
      <c r="H32" s="6" t="s">
        <v>263</v>
      </c>
      <c r="I32" s="6" t="s">
        <v>29</v>
      </c>
      <c r="J32" s="8" t="s">
        <v>74</v>
      </c>
      <c r="K32" s="10" t="s">
        <v>31</v>
      </c>
      <c r="L32" s="32" t="s">
        <v>10233</v>
      </c>
      <c r="M32" s="1" t="s">
        <v>237</v>
      </c>
      <c r="N32" t="s">
        <v>78</v>
      </c>
      <c r="O32" s="8" t="s">
        <v>34</v>
      </c>
      <c r="P32" t="s">
        <v>102</v>
      </c>
      <c r="Q32" t="s">
        <v>61</v>
      </c>
      <c r="R32" t="s">
        <v>80</v>
      </c>
      <c r="S32" t="s">
        <v>38</v>
      </c>
      <c r="T32" t="s">
        <v>39</v>
      </c>
      <c r="U32" t="s">
        <v>264</v>
      </c>
      <c r="V32" t="s">
        <v>41</v>
      </c>
      <c r="W32" t="s">
        <v>42</v>
      </c>
      <c r="X32" t="s">
        <v>53</v>
      </c>
    </row>
    <row r="33" spans="1:24" ht="13.5" customHeight="1" x14ac:dyDescent="0.45">
      <c r="A33" t="s">
        <v>265</v>
      </c>
      <c r="B33">
        <v>2266</v>
      </c>
      <c r="C33" t="s">
        <v>25</v>
      </c>
      <c r="D33" t="s">
        <v>266</v>
      </c>
      <c r="E33" t="s">
        <v>267</v>
      </c>
      <c r="F33">
        <v>10.100199999999999</v>
      </c>
      <c r="G33" s="45">
        <v>15272648</v>
      </c>
      <c r="H33" s="6" t="s">
        <v>268</v>
      </c>
      <c r="I33" s="6" t="s">
        <v>29</v>
      </c>
      <c r="J33" s="8" t="s">
        <v>74</v>
      </c>
      <c r="K33" s="10" t="s">
        <v>31</v>
      </c>
      <c r="L33" s="32" t="s">
        <v>269</v>
      </c>
      <c r="M33" s="1" t="s">
        <v>237</v>
      </c>
      <c r="N33" t="s">
        <v>78</v>
      </c>
      <c r="O33" t="s">
        <v>34</v>
      </c>
      <c r="P33" t="s">
        <v>102</v>
      </c>
      <c r="Q33" t="s">
        <v>61</v>
      </c>
      <c r="R33" t="s">
        <v>80</v>
      </c>
      <c r="S33" t="s">
        <v>38</v>
      </c>
      <c r="T33" t="s">
        <v>39</v>
      </c>
      <c r="U33" t="s">
        <v>270</v>
      </c>
      <c r="V33" t="s">
        <v>41</v>
      </c>
      <c r="W33" t="s">
        <v>42</v>
      </c>
      <c r="X33" t="s">
        <v>53</v>
      </c>
    </row>
    <row r="34" spans="1:24" ht="13.5" customHeight="1" x14ac:dyDescent="0.45">
      <c r="A34" t="s">
        <v>271</v>
      </c>
      <c r="B34">
        <v>2126</v>
      </c>
      <c r="C34" t="s">
        <v>25</v>
      </c>
      <c r="D34" t="s">
        <v>272</v>
      </c>
      <c r="E34" t="s">
        <v>273</v>
      </c>
      <c r="F34">
        <v>10.100199999999999</v>
      </c>
      <c r="G34" s="45">
        <v>16163028</v>
      </c>
      <c r="H34" s="6" t="s">
        <v>274</v>
      </c>
      <c r="I34" s="6" t="s">
        <v>29</v>
      </c>
      <c r="J34" s="8" t="s">
        <v>74</v>
      </c>
      <c r="K34" s="10" t="s">
        <v>31</v>
      </c>
      <c r="L34" s="32" t="s">
        <v>10233</v>
      </c>
      <c r="M34" s="1" t="s">
        <v>237</v>
      </c>
      <c r="N34" t="s">
        <v>78</v>
      </c>
      <c r="O34" s="8" t="s">
        <v>34</v>
      </c>
      <c r="P34" t="s">
        <v>102</v>
      </c>
      <c r="Q34" t="s">
        <v>61</v>
      </c>
      <c r="R34" t="s">
        <v>80</v>
      </c>
      <c r="S34" t="s">
        <v>38</v>
      </c>
      <c r="T34" t="s">
        <v>39</v>
      </c>
      <c r="U34" t="s">
        <v>275</v>
      </c>
      <c r="V34" t="s">
        <v>41</v>
      </c>
      <c r="W34" t="s">
        <v>42</v>
      </c>
      <c r="X34" t="s">
        <v>53</v>
      </c>
    </row>
    <row r="35" spans="1:24" ht="13.5" customHeight="1" x14ac:dyDescent="0.45">
      <c r="A35" t="s">
        <v>276</v>
      </c>
      <c r="E35" t="s">
        <v>277</v>
      </c>
      <c r="G35" s="45">
        <v>26416573</v>
      </c>
      <c r="H35" s="6" t="s">
        <v>278</v>
      </c>
      <c r="I35" s="6" t="s">
        <v>46</v>
      </c>
      <c r="J35" s="8" t="s">
        <v>74</v>
      </c>
      <c r="K35" s="10" t="s">
        <v>48</v>
      </c>
      <c r="L35" s="32" t="s">
        <v>10250</v>
      </c>
      <c r="M35" s="1" t="s">
        <v>280</v>
      </c>
      <c r="N35" t="s">
        <v>46</v>
      </c>
      <c r="O35" s="8" t="s">
        <v>34</v>
      </c>
      <c r="P35" t="s">
        <v>35</v>
      </c>
      <c r="Q35" t="s">
        <v>49</v>
      </c>
      <c r="R35" t="s">
        <v>111</v>
      </c>
      <c r="S35" t="s">
        <v>38</v>
      </c>
      <c r="T35" t="s">
        <v>39</v>
      </c>
      <c r="V35" t="s">
        <v>41</v>
      </c>
      <c r="W35" t="s">
        <v>42</v>
      </c>
      <c r="X35" t="s">
        <v>53</v>
      </c>
    </row>
    <row r="36" spans="1:24" ht="13.5" customHeight="1" x14ac:dyDescent="0.45">
      <c r="A36" s="38" t="s">
        <v>281</v>
      </c>
      <c r="B36" t="s">
        <v>281</v>
      </c>
      <c r="E36">
        <v>27551652</v>
      </c>
      <c r="G36" s="45">
        <v>27551652</v>
      </c>
      <c r="H36" t="s">
        <v>282</v>
      </c>
      <c r="I36" t="s">
        <v>46</v>
      </c>
      <c r="J36" t="s">
        <v>283</v>
      </c>
      <c r="K36" s="9" t="s">
        <v>48</v>
      </c>
      <c r="L36" s="32" t="s">
        <v>77</v>
      </c>
      <c r="M36" t="s">
        <v>283</v>
      </c>
      <c r="N36" t="s">
        <v>46</v>
      </c>
      <c r="O36" t="s">
        <v>34</v>
      </c>
      <c r="P36" t="s">
        <v>35</v>
      </c>
      <c r="Q36" t="s">
        <v>49</v>
      </c>
      <c r="R36" t="s">
        <v>80</v>
      </c>
      <c r="S36" t="s">
        <v>51</v>
      </c>
      <c r="T36" t="s">
        <v>39</v>
      </c>
      <c r="U36" t="s">
        <v>284</v>
      </c>
      <c r="V36" t="s">
        <v>41</v>
      </c>
      <c r="W36" s="40" t="s">
        <v>284</v>
      </c>
      <c r="X36" t="s">
        <v>53</v>
      </c>
    </row>
    <row r="37" spans="1:24" ht="13.5" customHeight="1" x14ac:dyDescent="0.45">
      <c r="A37" t="s">
        <v>285</v>
      </c>
      <c r="B37">
        <v>2087</v>
      </c>
      <c r="C37" t="s">
        <v>286</v>
      </c>
      <c r="D37" t="s">
        <v>287</v>
      </c>
      <c r="E37" t="s">
        <v>288</v>
      </c>
      <c r="F37">
        <v>10.100199999999999</v>
      </c>
      <c r="G37" s="45">
        <v>21922659</v>
      </c>
      <c r="H37" s="6" t="s">
        <v>289</v>
      </c>
      <c r="I37" s="6" t="s">
        <v>29</v>
      </c>
      <c r="J37" s="8" t="s">
        <v>74</v>
      </c>
      <c r="K37" s="10" t="s">
        <v>31</v>
      </c>
      <c r="L37" s="32" t="s">
        <v>197</v>
      </c>
      <c r="M37" s="1" t="s">
        <v>237</v>
      </c>
      <c r="N37" t="s">
        <v>33</v>
      </c>
      <c r="O37" t="s">
        <v>34</v>
      </c>
      <c r="P37" t="s">
        <v>35</v>
      </c>
      <c r="Q37" t="s">
        <v>61</v>
      </c>
      <c r="R37" t="s">
        <v>80</v>
      </c>
      <c r="S37" t="s">
        <v>38</v>
      </c>
      <c r="T37" t="s">
        <v>39</v>
      </c>
      <c r="U37" t="s">
        <v>290</v>
      </c>
      <c r="V37" t="s">
        <v>41</v>
      </c>
      <c r="W37" t="s">
        <v>42</v>
      </c>
      <c r="X37" t="s">
        <v>53</v>
      </c>
    </row>
    <row r="38" spans="1:24" ht="13.5" customHeight="1" x14ac:dyDescent="0.45">
      <c r="A38" t="s">
        <v>291</v>
      </c>
      <c r="E38" t="s">
        <v>292</v>
      </c>
      <c r="G38" s="45">
        <v>29439981</v>
      </c>
      <c r="H38" t="s">
        <v>293</v>
      </c>
      <c r="I38" s="6" t="s">
        <v>46</v>
      </c>
      <c r="J38" s="1" t="s">
        <v>294</v>
      </c>
      <c r="K38" t="s">
        <v>109</v>
      </c>
      <c r="L38" s="32" t="s">
        <v>295</v>
      </c>
      <c r="M38" s="1" t="s">
        <v>296</v>
      </c>
      <c r="N38" t="s">
        <v>46</v>
      </c>
      <c r="O38" t="s">
        <v>34</v>
      </c>
      <c r="P38" t="s">
        <v>35</v>
      </c>
      <c r="Q38" s="2" t="s">
        <v>77</v>
      </c>
      <c r="R38" t="s">
        <v>50</v>
      </c>
      <c r="S38" t="s">
        <v>38</v>
      </c>
      <c r="T38" t="s">
        <v>39</v>
      </c>
      <c r="U38" t="s">
        <v>40</v>
      </c>
      <c r="V38" t="s">
        <v>41</v>
      </c>
      <c r="W38" t="s">
        <v>42</v>
      </c>
      <c r="X38" t="s">
        <v>53</v>
      </c>
    </row>
    <row r="39" spans="1:24" ht="14.65" customHeight="1" x14ac:dyDescent="0.45">
      <c r="A39" t="s">
        <v>297</v>
      </c>
      <c r="E39" t="s">
        <v>298</v>
      </c>
      <c r="G39" s="45">
        <v>26404567</v>
      </c>
      <c r="H39" s="6" t="s">
        <v>299</v>
      </c>
      <c r="I39" s="6" t="s">
        <v>46</v>
      </c>
      <c r="J39" s="8" t="s">
        <v>300</v>
      </c>
      <c r="K39" s="6" t="s">
        <v>109</v>
      </c>
      <c r="L39" s="32" t="s">
        <v>10223</v>
      </c>
      <c r="M39" t="s">
        <v>302</v>
      </c>
      <c r="N39" t="s">
        <v>46</v>
      </c>
      <c r="O39" t="s">
        <v>34</v>
      </c>
      <c r="P39" t="s">
        <v>35</v>
      </c>
      <c r="Q39" t="s">
        <v>49</v>
      </c>
      <c r="S39" t="s">
        <v>38</v>
      </c>
      <c r="W39" t="s">
        <v>42</v>
      </c>
      <c r="X39" t="s">
        <v>53</v>
      </c>
    </row>
    <row r="40" spans="1:24" ht="13.5" customHeight="1" x14ac:dyDescent="0.45">
      <c r="A40" t="s">
        <v>303</v>
      </c>
      <c r="B40">
        <v>2089</v>
      </c>
      <c r="C40" t="s">
        <v>25</v>
      </c>
      <c r="D40" t="s">
        <v>304</v>
      </c>
      <c r="E40" t="s">
        <v>305</v>
      </c>
      <c r="F40">
        <v>10.100199999999999</v>
      </c>
      <c r="G40" s="45">
        <v>15214095</v>
      </c>
      <c r="H40" s="6" t="s">
        <v>306</v>
      </c>
      <c r="I40" s="6" t="s">
        <v>29</v>
      </c>
      <c r="J40" s="8" t="s">
        <v>74</v>
      </c>
      <c r="K40" s="10" t="s">
        <v>31</v>
      </c>
      <c r="L40" s="32" t="s">
        <v>10234</v>
      </c>
      <c r="M40" s="1" t="s">
        <v>237</v>
      </c>
      <c r="N40" t="s">
        <v>78</v>
      </c>
      <c r="O40" s="8" t="s">
        <v>34</v>
      </c>
      <c r="P40" t="s">
        <v>102</v>
      </c>
      <c r="Q40" t="s">
        <v>61</v>
      </c>
      <c r="R40" t="s">
        <v>80</v>
      </c>
      <c r="S40" t="s">
        <v>38</v>
      </c>
      <c r="T40" t="s">
        <v>39</v>
      </c>
      <c r="U40" t="s">
        <v>307</v>
      </c>
      <c r="V40" t="s">
        <v>41</v>
      </c>
      <c r="W40" t="s">
        <v>42</v>
      </c>
      <c r="X40" t="s">
        <v>53</v>
      </c>
    </row>
    <row r="41" spans="1:24" ht="13.5" customHeight="1" x14ac:dyDescent="0.45">
      <c r="A41" t="s">
        <v>308</v>
      </c>
      <c r="B41">
        <v>2706</v>
      </c>
      <c r="C41" t="s">
        <v>309</v>
      </c>
      <c r="D41" t="s">
        <v>310</v>
      </c>
      <c r="E41" t="s">
        <v>310</v>
      </c>
      <c r="F41">
        <v>10.100199999999999</v>
      </c>
      <c r="G41" s="45">
        <v>21967350</v>
      </c>
      <c r="H41" s="6" t="s">
        <v>311</v>
      </c>
      <c r="I41" s="6" t="s">
        <v>46</v>
      </c>
      <c r="J41" s="8" t="s">
        <v>294</v>
      </c>
      <c r="K41" s="10" t="s">
        <v>109</v>
      </c>
      <c r="L41" s="32" t="s">
        <v>5451</v>
      </c>
      <c r="M41" s="1" t="s">
        <v>313</v>
      </c>
      <c r="N41" t="s">
        <v>46</v>
      </c>
      <c r="O41" s="8" t="s">
        <v>34</v>
      </c>
      <c r="P41" t="s">
        <v>35</v>
      </c>
      <c r="Q41" t="s">
        <v>49</v>
      </c>
      <c r="R41" t="s">
        <v>80</v>
      </c>
      <c r="S41" t="s">
        <v>38</v>
      </c>
      <c r="T41" t="s">
        <v>39</v>
      </c>
      <c r="U41" s="1" t="s">
        <v>314</v>
      </c>
      <c r="V41" t="s">
        <v>41</v>
      </c>
      <c r="W41" t="s">
        <v>42</v>
      </c>
      <c r="X41" t="s">
        <v>53</v>
      </c>
    </row>
    <row r="42" spans="1:24" ht="13.5" customHeight="1" x14ac:dyDescent="0.45">
      <c r="A42" t="s">
        <v>315</v>
      </c>
      <c r="B42">
        <v>2767</v>
      </c>
      <c r="C42" t="s">
        <v>316</v>
      </c>
      <c r="D42" t="s">
        <v>317</v>
      </c>
      <c r="E42" t="s">
        <v>317</v>
      </c>
      <c r="F42">
        <v>10.100199999999999</v>
      </c>
      <c r="G42" s="45" t="s">
        <v>318</v>
      </c>
      <c r="H42" s="6" t="s">
        <v>319</v>
      </c>
      <c r="I42" s="6" t="s">
        <v>29</v>
      </c>
      <c r="J42" s="8" t="s">
        <v>74</v>
      </c>
      <c r="K42" s="10" t="s">
        <v>31</v>
      </c>
      <c r="L42" s="32" t="s">
        <v>320</v>
      </c>
      <c r="M42" s="1" t="s">
        <v>237</v>
      </c>
      <c r="N42" t="s">
        <v>78</v>
      </c>
      <c r="O42" s="8" t="s">
        <v>34</v>
      </c>
      <c r="P42" t="s">
        <v>102</v>
      </c>
      <c r="Q42" t="s">
        <v>61</v>
      </c>
      <c r="R42" t="s">
        <v>80</v>
      </c>
      <c r="S42" t="s">
        <v>38</v>
      </c>
      <c r="T42" t="s">
        <v>39</v>
      </c>
      <c r="U42" t="s">
        <v>321</v>
      </c>
      <c r="V42" t="s">
        <v>41</v>
      </c>
      <c r="W42" t="s">
        <v>42</v>
      </c>
      <c r="X42" t="s">
        <v>53</v>
      </c>
    </row>
    <row r="43" spans="1:24" x14ac:dyDescent="0.45">
      <c r="A43" t="s">
        <v>322</v>
      </c>
      <c r="E43" t="s">
        <v>323</v>
      </c>
      <c r="G43" s="45">
        <v>26999307</v>
      </c>
      <c r="H43" s="6" t="s">
        <v>324</v>
      </c>
      <c r="I43" s="6" t="s">
        <v>46</v>
      </c>
      <c r="J43" s="5" t="s">
        <v>325</v>
      </c>
      <c r="K43" s="9" t="s">
        <v>48</v>
      </c>
      <c r="L43" s="32" t="s">
        <v>326</v>
      </c>
      <c r="M43" t="s">
        <v>327</v>
      </c>
      <c r="N43" t="s">
        <v>46</v>
      </c>
      <c r="O43" s="8" t="s">
        <v>34</v>
      </c>
      <c r="P43" t="s">
        <v>35</v>
      </c>
      <c r="Q43" t="s">
        <v>49</v>
      </c>
      <c r="R43" t="s">
        <v>80</v>
      </c>
      <c r="S43" t="s">
        <v>38</v>
      </c>
      <c r="T43" t="s">
        <v>39</v>
      </c>
      <c r="U43" t="s">
        <v>328</v>
      </c>
      <c r="V43" t="s">
        <v>41</v>
      </c>
      <c r="W43" t="s">
        <v>42</v>
      </c>
      <c r="X43" t="s">
        <v>53</v>
      </c>
    </row>
    <row r="44" spans="1:24" ht="13.5" customHeight="1" x14ac:dyDescent="0.45">
      <c r="A44" t="s">
        <v>329</v>
      </c>
      <c r="B44">
        <v>2298</v>
      </c>
      <c r="C44" t="s">
        <v>330</v>
      </c>
      <c r="D44" t="s">
        <v>25</v>
      </c>
      <c r="E44" t="s">
        <v>331</v>
      </c>
      <c r="F44">
        <v>10.100199999999999</v>
      </c>
      <c r="G44" s="45">
        <v>21951071</v>
      </c>
      <c r="H44" s="6" t="s">
        <v>332</v>
      </c>
      <c r="I44" s="6" t="s">
        <v>29</v>
      </c>
      <c r="J44" s="8" t="s">
        <v>74</v>
      </c>
      <c r="K44" s="10" t="s">
        <v>31</v>
      </c>
      <c r="L44" s="32" t="s">
        <v>197</v>
      </c>
      <c r="M44" s="1" t="s">
        <v>237</v>
      </c>
      <c r="N44" t="s">
        <v>78</v>
      </c>
      <c r="O44" s="8" t="s">
        <v>34</v>
      </c>
      <c r="P44" t="s">
        <v>102</v>
      </c>
      <c r="Q44" t="s">
        <v>61</v>
      </c>
      <c r="R44" t="s">
        <v>80</v>
      </c>
      <c r="S44" t="s">
        <v>38</v>
      </c>
      <c r="T44" t="s">
        <v>93</v>
      </c>
      <c r="U44" t="s">
        <v>333</v>
      </c>
      <c r="V44" t="s">
        <v>80</v>
      </c>
      <c r="W44" t="s">
        <v>42</v>
      </c>
      <c r="X44" t="s">
        <v>53</v>
      </c>
    </row>
    <row r="45" spans="1:24" ht="13.5" customHeight="1" x14ac:dyDescent="0.45">
      <c r="A45" t="s">
        <v>334</v>
      </c>
      <c r="E45" t="s">
        <v>335</v>
      </c>
      <c r="G45" s="45">
        <v>26999293</v>
      </c>
      <c r="H45" s="6" t="s">
        <v>336</v>
      </c>
      <c r="I45" s="6" t="s">
        <v>46</v>
      </c>
      <c r="J45" t="s">
        <v>337</v>
      </c>
      <c r="K45" s="9" t="s">
        <v>48</v>
      </c>
      <c r="L45" s="32" t="s">
        <v>338</v>
      </c>
      <c r="M45" t="s">
        <v>339</v>
      </c>
      <c r="N45" t="s">
        <v>46</v>
      </c>
      <c r="O45" s="8" t="s">
        <v>34</v>
      </c>
      <c r="P45" t="s">
        <v>35</v>
      </c>
      <c r="Q45" t="s">
        <v>49</v>
      </c>
      <c r="R45" t="s">
        <v>80</v>
      </c>
      <c r="S45" t="s">
        <v>38</v>
      </c>
      <c r="T45" t="s">
        <v>39</v>
      </c>
      <c r="U45" t="s">
        <v>340</v>
      </c>
      <c r="V45" t="s">
        <v>41</v>
      </c>
      <c r="W45" t="s">
        <v>42</v>
      </c>
      <c r="X45" t="s">
        <v>53</v>
      </c>
    </row>
    <row r="46" spans="1:24" ht="13.5" customHeight="1" x14ac:dyDescent="0.45">
      <c r="A46" t="s">
        <v>341</v>
      </c>
      <c r="E46" t="s">
        <v>342</v>
      </c>
      <c r="G46" s="45" t="s">
        <v>342</v>
      </c>
      <c r="H46" t="s">
        <v>343</v>
      </c>
      <c r="I46" s="6" t="s">
        <v>46</v>
      </c>
      <c r="J46" s="1" t="s">
        <v>294</v>
      </c>
      <c r="K46" t="s">
        <v>109</v>
      </c>
      <c r="L46" s="32" t="s">
        <v>10250</v>
      </c>
      <c r="M46" s="1" t="s">
        <v>344</v>
      </c>
      <c r="N46" t="s">
        <v>46</v>
      </c>
      <c r="O46" s="1" t="s">
        <v>345</v>
      </c>
      <c r="P46" t="s">
        <v>35</v>
      </c>
      <c r="Q46" t="s">
        <v>49</v>
      </c>
      <c r="R46" t="s">
        <v>50</v>
      </c>
      <c r="S46" t="s">
        <v>38</v>
      </c>
      <c r="T46" t="s">
        <v>39</v>
      </c>
      <c r="U46" t="s">
        <v>40</v>
      </c>
      <c r="V46" t="s">
        <v>41</v>
      </c>
      <c r="W46" t="s">
        <v>42</v>
      </c>
      <c r="X46" t="s">
        <v>53</v>
      </c>
    </row>
    <row r="47" spans="1:24" ht="13.5" customHeight="1" x14ac:dyDescent="0.45">
      <c r="A47" t="s">
        <v>346</v>
      </c>
      <c r="E47" t="s">
        <v>347</v>
      </c>
      <c r="F47">
        <v>10.100199999999999</v>
      </c>
      <c r="G47" s="45">
        <v>25119044</v>
      </c>
      <c r="H47" s="6" t="s">
        <v>348</v>
      </c>
      <c r="I47" s="6" t="s">
        <v>29</v>
      </c>
      <c r="J47" s="8" t="s">
        <v>349</v>
      </c>
      <c r="K47" s="10" t="s">
        <v>31</v>
      </c>
      <c r="L47" s="32" t="s">
        <v>101</v>
      </c>
      <c r="M47" s="8" t="s">
        <v>349</v>
      </c>
      <c r="N47" t="s">
        <v>33</v>
      </c>
      <c r="O47" t="s">
        <v>34</v>
      </c>
      <c r="P47" t="s">
        <v>35</v>
      </c>
      <c r="Q47" t="s">
        <v>61</v>
      </c>
      <c r="R47" t="s">
        <v>80</v>
      </c>
      <c r="S47" t="s">
        <v>38</v>
      </c>
      <c r="T47" t="s">
        <v>39</v>
      </c>
      <c r="U47" t="s">
        <v>350</v>
      </c>
      <c r="V47" t="s">
        <v>41</v>
      </c>
      <c r="W47" t="s">
        <v>42</v>
      </c>
      <c r="X47" t="s">
        <v>53</v>
      </c>
    </row>
    <row r="48" spans="1:24" ht="13.5" customHeight="1" x14ac:dyDescent="0.45">
      <c r="A48" t="s">
        <v>351</v>
      </c>
      <c r="E48" t="s">
        <v>352</v>
      </c>
      <c r="G48" s="45">
        <v>29439973</v>
      </c>
      <c r="H48" t="s">
        <v>353</v>
      </c>
      <c r="I48" s="6" t="s">
        <v>46</v>
      </c>
      <c r="J48" s="1" t="s">
        <v>294</v>
      </c>
      <c r="K48" t="s">
        <v>109</v>
      </c>
      <c r="L48" s="32" t="s">
        <v>354</v>
      </c>
      <c r="M48" s="1" t="s">
        <v>355</v>
      </c>
      <c r="N48" t="s">
        <v>46</v>
      </c>
      <c r="O48" t="s">
        <v>34</v>
      </c>
      <c r="P48" t="s">
        <v>35</v>
      </c>
      <c r="Q48" s="2" t="s">
        <v>77</v>
      </c>
      <c r="R48" t="s">
        <v>50</v>
      </c>
      <c r="S48" t="s">
        <v>38</v>
      </c>
      <c r="T48" t="s">
        <v>39</v>
      </c>
      <c r="U48" t="s">
        <v>40</v>
      </c>
      <c r="V48" t="s">
        <v>41</v>
      </c>
      <c r="W48" t="s">
        <v>42</v>
      </c>
      <c r="X48" t="s">
        <v>53</v>
      </c>
    </row>
    <row r="49" spans="1:24" ht="13.5" customHeight="1" x14ac:dyDescent="0.45">
      <c r="A49" t="s">
        <v>356</v>
      </c>
      <c r="B49">
        <v>2749</v>
      </c>
      <c r="C49" t="s">
        <v>357</v>
      </c>
      <c r="D49" t="s">
        <v>358</v>
      </c>
      <c r="E49" t="s">
        <v>358</v>
      </c>
      <c r="F49">
        <v>10.100199999999999</v>
      </c>
      <c r="G49" s="45">
        <v>21951071</v>
      </c>
      <c r="H49" s="6" t="s">
        <v>359</v>
      </c>
      <c r="I49" s="6" t="s">
        <v>46</v>
      </c>
      <c r="J49" s="8" t="s">
        <v>360</v>
      </c>
      <c r="K49" s="10" t="s">
        <v>48</v>
      </c>
      <c r="L49" s="32" t="s">
        <v>361</v>
      </c>
      <c r="M49" s="8" t="s">
        <v>360</v>
      </c>
      <c r="N49" t="s">
        <v>46</v>
      </c>
      <c r="O49" t="s">
        <v>34</v>
      </c>
      <c r="P49" t="s">
        <v>35</v>
      </c>
      <c r="Q49" t="s">
        <v>49</v>
      </c>
      <c r="R49" t="s">
        <v>80</v>
      </c>
      <c r="T49" t="s">
        <v>39</v>
      </c>
      <c r="U49" t="s">
        <v>362</v>
      </c>
      <c r="V49" t="s">
        <v>41</v>
      </c>
      <c r="W49" t="s">
        <v>42</v>
      </c>
      <c r="X49" t="s">
        <v>53</v>
      </c>
    </row>
    <row r="50" spans="1:24" ht="13.5" customHeight="1" x14ac:dyDescent="0.45">
      <c r="A50" t="s">
        <v>363</v>
      </c>
      <c r="E50" t="s">
        <v>364</v>
      </c>
      <c r="G50" s="45" t="s">
        <v>364</v>
      </c>
      <c r="H50" t="s">
        <v>365</v>
      </c>
      <c r="I50" s="6" t="s">
        <v>46</v>
      </c>
      <c r="J50" s="1" t="s">
        <v>294</v>
      </c>
      <c r="K50" t="s">
        <v>109</v>
      </c>
      <c r="L50" s="32" t="s">
        <v>10227</v>
      </c>
      <c r="M50" s="1" t="s">
        <v>366</v>
      </c>
      <c r="N50" t="s">
        <v>46</v>
      </c>
      <c r="O50" s="1" t="s">
        <v>345</v>
      </c>
      <c r="P50" t="s">
        <v>35</v>
      </c>
      <c r="Q50" t="s">
        <v>49</v>
      </c>
      <c r="R50" t="s">
        <v>50</v>
      </c>
      <c r="S50" t="s">
        <v>38</v>
      </c>
      <c r="T50" t="s">
        <v>39</v>
      </c>
      <c r="U50" t="s">
        <v>40</v>
      </c>
      <c r="V50" t="s">
        <v>41</v>
      </c>
      <c r="W50" t="s">
        <v>42</v>
      </c>
      <c r="X50" t="s">
        <v>53</v>
      </c>
    </row>
    <row r="51" spans="1:24" ht="13.5" customHeight="1" x14ac:dyDescent="0.45">
      <c r="A51" t="s">
        <v>367</v>
      </c>
      <c r="B51">
        <v>2769</v>
      </c>
      <c r="D51" t="s">
        <v>368</v>
      </c>
      <c r="E51" t="s">
        <v>368</v>
      </c>
      <c r="F51">
        <v>10.100199999999999</v>
      </c>
      <c r="G51" s="45">
        <v>23667486</v>
      </c>
      <c r="H51" s="6" t="s">
        <v>369</v>
      </c>
      <c r="I51" s="6" t="s">
        <v>29</v>
      </c>
      <c r="J51" s="8" t="s">
        <v>74</v>
      </c>
      <c r="K51" s="9" t="s">
        <v>31</v>
      </c>
      <c r="L51" s="32" t="s">
        <v>101</v>
      </c>
      <c r="M51" s="1" t="s">
        <v>237</v>
      </c>
      <c r="N51" t="s">
        <v>78</v>
      </c>
      <c r="O51" s="8" t="s">
        <v>34</v>
      </c>
      <c r="P51" t="s">
        <v>79</v>
      </c>
      <c r="Q51" t="s">
        <v>77</v>
      </c>
      <c r="R51" t="s">
        <v>80</v>
      </c>
      <c r="S51" t="s">
        <v>38</v>
      </c>
      <c r="T51" t="s">
        <v>39</v>
      </c>
      <c r="U51" t="s">
        <v>370</v>
      </c>
      <c r="V51" t="s">
        <v>41</v>
      </c>
      <c r="W51" t="s">
        <v>42</v>
      </c>
      <c r="X51" t="s">
        <v>53</v>
      </c>
    </row>
    <row r="52" spans="1:24" ht="13.5" customHeight="1" x14ac:dyDescent="0.45">
      <c r="A52" t="s">
        <v>371</v>
      </c>
      <c r="B52">
        <v>2258</v>
      </c>
      <c r="C52" t="s">
        <v>25</v>
      </c>
      <c r="D52" t="s">
        <v>372</v>
      </c>
      <c r="E52" t="s">
        <v>373</v>
      </c>
      <c r="F52">
        <v>10.100199999999999</v>
      </c>
      <c r="G52" s="45">
        <v>16154169</v>
      </c>
      <c r="H52" s="6" t="s">
        <v>374</v>
      </c>
      <c r="I52" s="6" t="s">
        <v>29</v>
      </c>
      <c r="J52" s="8" t="s">
        <v>375</v>
      </c>
      <c r="K52" s="10" t="s">
        <v>31</v>
      </c>
      <c r="L52" s="32" t="s">
        <v>1023</v>
      </c>
      <c r="M52" s="8" t="s">
        <v>375</v>
      </c>
      <c r="N52" t="s">
        <v>78</v>
      </c>
      <c r="O52" t="s">
        <v>34</v>
      </c>
      <c r="P52" t="s">
        <v>102</v>
      </c>
      <c r="Q52" t="s">
        <v>61</v>
      </c>
      <c r="R52" t="s">
        <v>80</v>
      </c>
      <c r="S52" t="s">
        <v>38</v>
      </c>
      <c r="T52" t="s">
        <v>93</v>
      </c>
      <c r="U52" t="s">
        <v>377</v>
      </c>
      <c r="V52" t="s">
        <v>41</v>
      </c>
      <c r="W52" t="s">
        <v>42</v>
      </c>
      <c r="X52" t="s">
        <v>53</v>
      </c>
    </row>
    <row r="53" spans="1:24" ht="13.5" customHeight="1" x14ac:dyDescent="0.45">
      <c r="A53" t="s">
        <v>378</v>
      </c>
      <c r="E53" t="s">
        <v>379</v>
      </c>
      <c r="F53">
        <v>10.100199999999999</v>
      </c>
      <c r="G53" s="45">
        <v>25130390</v>
      </c>
      <c r="H53" s="6" t="s">
        <v>380</v>
      </c>
      <c r="I53" s="6" t="s">
        <v>29</v>
      </c>
      <c r="J53" s="8" t="s">
        <v>381</v>
      </c>
      <c r="K53" s="10" t="s">
        <v>31</v>
      </c>
      <c r="L53" s="32" t="s">
        <v>101</v>
      </c>
      <c r="M53" s="8" t="s">
        <v>381</v>
      </c>
      <c r="N53" t="s">
        <v>33</v>
      </c>
      <c r="O53" t="s">
        <v>34</v>
      </c>
      <c r="P53" t="s">
        <v>35</v>
      </c>
      <c r="Q53" t="s">
        <v>61</v>
      </c>
      <c r="R53" t="s">
        <v>80</v>
      </c>
      <c r="S53" t="s">
        <v>38</v>
      </c>
      <c r="T53" t="s">
        <v>39</v>
      </c>
      <c r="U53" t="s">
        <v>381</v>
      </c>
      <c r="V53" t="s">
        <v>41</v>
      </c>
      <c r="W53" t="s">
        <v>42</v>
      </c>
      <c r="X53" t="s">
        <v>53</v>
      </c>
    </row>
    <row r="54" spans="1:24" ht="13.5" customHeight="1" x14ac:dyDescent="0.45">
      <c r="A54" t="s">
        <v>382</v>
      </c>
      <c r="E54" t="s">
        <v>383</v>
      </c>
      <c r="F54">
        <v>10.100199999999999</v>
      </c>
      <c r="G54" s="45">
        <v>23663987</v>
      </c>
      <c r="H54" s="6" t="s">
        <v>384</v>
      </c>
      <c r="I54" s="6" t="s">
        <v>29</v>
      </c>
      <c r="J54" s="8" t="s">
        <v>385</v>
      </c>
      <c r="K54" s="10" t="s">
        <v>31</v>
      </c>
      <c r="L54" s="32" t="s">
        <v>101</v>
      </c>
      <c r="M54" t="s">
        <v>385</v>
      </c>
      <c r="N54" t="s">
        <v>33</v>
      </c>
      <c r="O54" t="s">
        <v>34</v>
      </c>
      <c r="P54" t="s">
        <v>35</v>
      </c>
      <c r="Q54" t="s">
        <v>61</v>
      </c>
      <c r="R54" t="s">
        <v>80</v>
      </c>
      <c r="S54" t="s">
        <v>38</v>
      </c>
      <c r="T54" t="s">
        <v>39</v>
      </c>
      <c r="U54" t="s">
        <v>386</v>
      </c>
      <c r="V54" t="s">
        <v>41</v>
      </c>
      <c r="W54" t="s">
        <v>42</v>
      </c>
      <c r="X54" t="s">
        <v>53</v>
      </c>
    </row>
    <row r="55" spans="1:24" ht="13.5" customHeight="1" x14ac:dyDescent="0.45">
      <c r="A55" s="38">
        <v>9403</v>
      </c>
      <c r="B55" t="s">
        <v>387</v>
      </c>
      <c r="E55">
        <v>23147539</v>
      </c>
      <c r="G55" s="45">
        <v>23147539</v>
      </c>
      <c r="H55" t="s">
        <v>388</v>
      </c>
      <c r="I55" t="s">
        <v>46</v>
      </c>
      <c r="J55" t="s">
        <v>389</v>
      </c>
      <c r="K55" s="9" t="s">
        <v>48</v>
      </c>
      <c r="L55" s="32" t="s">
        <v>6624</v>
      </c>
      <c r="M55" t="s">
        <v>389</v>
      </c>
      <c r="N55" t="s">
        <v>46</v>
      </c>
      <c r="O55" t="s">
        <v>34</v>
      </c>
      <c r="P55" t="s">
        <v>35</v>
      </c>
      <c r="Q55" t="s">
        <v>49</v>
      </c>
      <c r="R55" t="s">
        <v>50</v>
      </c>
      <c r="S55" t="s">
        <v>51</v>
      </c>
      <c r="T55" t="s">
        <v>39</v>
      </c>
      <c r="U55" t="s">
        <v>391</v>
      </c>
      <c r="V55" t="s">
        <v>41</v>
      </c>
      <c r="W55" t="s">
        <v>391</v>
      </c>
      <c r="X55" t="s">
        <v>53</v>
      </c>
    </row>
    <row r="56" spans="1:24" ht="13.5" customHeight="1" x14ac:dyDescent="0.45">
      <c r="A56" s="38" t="s">
        <v>392</v>
      </c>
      <c r="B56" t="s">
        <v>392</v>
      </c>
      <c r="E56">
        <v>16877977</v>
      </c>
      <c r="G56" s="45">
        <v>16877977</v>
      </c>
      <c r="H56" t="s">
        <v>393</v>
      </c>
      <c r="I56" t="s">
        <v>46</v>
      </c>
      <c r="J56" t="s">
        <v>394</v>
      </c>
      <c r="K56" s="9" t="s">
        <v>48</v>
      </c>
      <c r="L56" s="32" t="s">
        <v>10257</v>
      </c>
      <c r="M56" t="s">
        <v>394</v>
      </c>
      <c r="N56" t="s">
        <v>46</v>
      </c>
      <c r="O56" t="s">
        <v>34</v>
      </c>
      <c r="P56" t="s">
        <v>35</v>
      </c>
      <c r="Q56" t="s">
        <v>49</v>
      </c>
      <c r="R56" t="s">
        <v>50</v>
      </c>
      <c r="S56" t="s">
        <v>51</v>
      </c>
      <c r="T56" t="s">
        <v>39</v>
      </c>
      <c r="U56" t="s">
        <v>395</v>
      </c>
      <c r="V56" t="s">
        <v>41</v>
      </c>
      <c r="W56" t="s">
        <v>395</v>
      </c>
      <c r="X56" t="s">
        <v>53</v>
      </c>
    </row>
    <row r="57" spans="1:24" ht="13.5" customHeight="1" x14ac:dyDescent="0.45">
      <c r="A57" s="38" t="s">
        <v>396</v>
      </c>
      <c r="B57" t="s">
        <v>396</v>
      </c>
      <c r="E57">
        <v>25738461</v>
      </c>
      <c r="G57" s="45">
        <v>25738461</v>
      </c>
      <c r="H57" t="s">
        <v>397</v>
      </c>
      <c r="I57" t="s">
        <v>46</v>
      </c>
      <c r="J57" t="s">
        <v>398</v>
      </c>
      <c r="K57" s="9" t="s">
        <v>48</v>
      </c>
      <c r="L57" s="32" t="s">
        <v>10265</v>
      </c>
      <c r="M57" t="s">
        <v>398</v>
      </c>
      <c r="N57" t="s">
        <v>46</v>
      </c>
      <c r="O57" t="s">
        <v>34</v>
      </c>
      <c r="P57" t="s">
        <v>35</v>
      </c>
      <c r="Q57" t="s">
        <v>49</v>
      </c>
      <c r="R57" t="s">
        <v>50</v>
      </c>
      <c r="S57" t="s">
        <v>51</v>
      </c>
      <c r="T57" t="s">
        <v>39</v>
      </c>
      <c r="U57" t="s">
        <v>400</v>
      </c>
      <c r="V57" t="s">
        <v>41</v>
      </c>
      <c r="W57" t="s">
        <v>400</v>
      </c>
      <c r="X57" t="s">
        <v>53</v>
      </c>
    </row>
    <row r="58" spans="1:24" ht="13.5" customHeight="1" x14ac:dyDescent="0.45">
      <c r="A58" s="38" t="s">
        <v>401</v>
      </c>
      <c r="B58" t="s">
        <v>401</v>
      </c>
      <c r="E58">
        <v>16878094</v>
      </c>
      <c r="G58" s="45">
        <v>16878094</v>
      </c>
      <c r="H58" t="s">
        <v>402</v>
      </c>
      <c r="I58" t="s">
        <v>46</v>
      </c>
      <c r="J58" t="s">
        <v>403</v>
      </c>
      <c r="K58" s="9" t="s">
        <v>48</v>
      </c>
      <c r="L58" s="32" t="s">
        <v>5250</v>
      </c>
      <c r="M58" t="s">
        <v>403</v>
      </c>
      <c r="N58" t="s">
        <v>46</v>
      </c>
      <c r="O58" t="s">
        <v>34</v>
      </c>
      <c r="P58" t="s">
        <v>35</v>
      </c>
      <c r="Q58" t="s">
        <v>49</v>
      </c>
      <c r="R58" t="s">
        <v>50</v>
      </c>
      <c r="S58" t="s">
        <v>51</v>
      </c>
      <c r="T58" t="s">
        <v>39</v>
      </c>
      <c r="U58" t="s">
        <v>404</v>
      </c>
      <c r="V58" t="s">
        <v>41</v>
      </c>
      <c r="W58" t="s">
        <v>404</v>
      </c>
      <c r="X58" t="s">
        <v>53</v>
      </c>
    </row>
    <row r="59" spans="1:24" ht="13.5" customHeight="1" x14ac:dyDescent="0.45">
      <c r="A59" s="38" t="s">
        <v>405</v>
      </c>
      <c r="B59" t="s">
        <v>405</v>
      </c>
      <c r="E59">
        <v>16878124</v>
      </c>
      <c r="G59" s="45">
        <v>16878124</v>
      </c>
      <c r="H59" t="s">
        <v>406</v>
      </c>
      <c r="I59" t="s">
        <v>46</v>
      </c>
      <c r="J59" t="s">
        <v>407</v>
      </c>
      <c r="K59" s="9" t="s">
        <v>48</v>
      </c>
      <c r="L59" s="32" t="s">
        <v>10220</v>
      </c>
      <c r="M59" t="s">
        <v>407</v>
      </c>
      <c r="N59" t="s">
        <v>46</v>
      </c>
      <c r="O59" t="s">
        <v>34</v>
      </c>
      <c r="P59" t="s">
        <v>35</v>
      </c>
      <c r="Q59" t="s">
        <v>49</v>
      </c>
      <c r="R59" t="s">
        <v>50</v>
      </c>
      <c r="S59" t="s">
        <v>51</v>
      </c>
      <c r="T59" t="s">
        <v>39</v>
      </c>
      <c r="U59" t="s">
        <v>409</v>
      </c>
      <c r="V59" t="s">
        <v>41</v>
      </c>
      <c r="W59" t="s">
        <v>409</v>
      </c>
      <c r="X59" t="s">
        <v>53</v>
      </c>
    </row>
    <row r="60" spans="1:24" ht="13.5" customHeight="1" x14ac:dyDescent="0.45">
      <c r="A60" t="s">
        <v>410</v>
      </c>
      <c r="E60" t="s">
        <v>411</v>
      </c>
      <c r="G60" s="45">
        <v>23519800</v>
      </c>
      <c r="H60" t="s">
        <v>412</v>
      </c>
      <c r="I60" s="6" t="s">
        <v>29</v>
      </c>
      <c r="J60" s="8" t="s">
        <v>74</v>
      </c>
      <c r="K60" t="s">
        <v>109</v>
      </c>
      <c r="L60" s="32" t="s">
        <v>413</v>
      </c>
      <c r="M60" s="1" t="s">
        <v>414</v>
      </c>
      <c r="N60" t="s">
        <v>33</v>
      </c>
      <c r="O60" t="s">
        <v>34</v>
      </c>
      <c r="P60" t="s">
        <v>35</v>
      </c>
      <c r="Q60" t="s">
        <v>61</v>
      </c>
      <c r="R60" t="s">
        <v>415</v>
      </c>
      <c r="S60" t="s">
        <v>38</v>
      </c>
      <c r="T60" t="s">
        <v>39</v>
      </c>
      <c r="U60" t="s">
        <v>40</v>
      </c>
      <c r="V60" t="s">
        <v>41</v>
      </c>
      <c r="W60" t="s">
        <v>42</v>
      </c>
      <c r="X60" t="s">
        <v>43</v>
      </c>
    </row>
    <row r="61" spans="1:24" ht="13.5" customHeight="1" x14ac:dyDescent="0.45">
      <c r="A61" s="38" t="s">
        <v>416</v>
      </c>
      <c r="B61" t="s">
        <v>416</v>
      </c>
      <c r="E61" t="s">
        <v>417</v>
      </c>
      <c r="G61" s="45" t="s">
        <v>417</v>
      </c>
      <c r="H61" t="s">
        <v>418</v>
      </c>
      <c r="I61" t="s">
        <v>46</v>
      </c>
      <c r="J61" t="s">
        <v>419</v>
      </c>
      <c r="K61" s="9" t="s">
        <v>48</v>
      </c>
      <c r="L61" s="32" t="s">
        <v>4112</v>
      </c>
      <c r="M61" t="s">
        <v>419</v>
      </c>
      <c r="N61" t="s">
        <v>46</v>
      </c>
      <c r="O61" t="s">
        <v>34</v>
      </c>
      <c r="P61" t="s">
        <v>35</v>
      </c>
      <c r="Q61" t="s">
        <v>49</v>
      </c>
      <c r="R61" t="s">
        <v>50</v>
      </c>
      <c r="S61" t="s">
        <v>51</v>
      </c>
      <c r="T61" t="s">
        <v>39</v>
      </c>
      <c r="U61" t="s">
        <v>420</v>
      </c>
      <c r="V61" t="s">
        <v>41</v>
      </c>
      <c r="W61" t="s">
        <v>420</v>
      </c>
      <c r="X61" t="s">
        <v>53</v>
      </c>
    </row>
    <row r="62" spans="1:24" ht="13.5" customHeight="1" x14ac:dyDescent="0.45">
      <c r="A62" s="38" t="s">
        <v>421</v>
      </c>
      <c r="B62" t="s">
        <v>421</v>
      </c>
      <c r="E62">
        <v>16879112</v>
      </c>
      <c r="G62" s="45">
        <v>16879112</v>
      </c>
      <c r="H62" t="s">
        <v>422</v>
      </c>
      <c r="I62" t="s">
        <v>46</v>
      </c>
      <c r="J62" t="s">
        <v>423</v>
      </c>
      <c r="K62" s="9" t="s">
        <v>48</v>
      </c>
      <c r="L62" s="32" t="s">
        <v>6624</v>
      </c>
      <c r="M62" t="s">
        <v>423</v>
      </c>
      <c r="N62" t="s">
        <v>46</v>
      </c>
      <c r="O62" t="s">
        <v>34</v>
      </c>
      <c r="P62" t="s">
        <v>35</v>
      </c>
      <c r="Q62" t="s">
        <v>49</v>
      </c>
      <c r="R62" t="s">
        <v>50</v>
      </c>
      <c r="S62" t="s">
        <v>51</v>
      </c>
      <c r="T62" t="s">
        <v>39</v>
      </c>
      <c r="U62" t="s">
        <v>424</v>
      </c>
      <c r="V62" t="s">
        <v>41</v>
      </c>
      <c r="W62" t="s">
        <v>424</v>
      </c>
      <c r="X62" t="s">
        <v>53</v>
      </c>
    </row>
    <row r="63" spans="1:24" ht="13.5" customHeight="1" x14ac:dyDescent="0.45">
      <c r="A63" s="38" t="s">
        <v>425</v>
      </c>
      <c r="B63" t="s">
        <v>425</v>
      </c>
      <c r="E63">
        <v>16877365</v>
      </c>
      <c r="G63" s="45">
        <v>16877365</v>
      </c>
      <c r="H63" t="s">
        <v>426</v>
      </c>
      <c r="I63" t="s">
        <v>46</v>
      </c>
      <c r="J63" t="s">
        <v>427</v>
      </c>
      <c r="K63" s="9" t="s">
        <v>48</v>
      </c>
      <c r="L63" s="32" t="s">
        <v>10249</v>
      </c>
      <c r="M63" t="s">
        <v>427</v>
      </c>
      <c r="N63" t="s">
        <v>46</v>
      </c>
      <c r="O63" t="s">
        <v>34</v>
      </c>
      <c r="P63" t="s">
        <v>35</v>
      </c>
      <c r="Q63" t="s">
        <v>49</v>
      </c>
      <c r="R63" t="s">
        <v>50</v>
      </c>
      <c r="S63" t="s">
        <v>51</v>
      </c>
      <c r="T63" t="s">
        <v>39</v>
      </c>
      <c r="U63" t="s">
        <v>428</v>
      </c>
      <c r="V63" t="s">
        <v>41</v>
      </c>
      <c r="W63" t="s">
        <v>428</v>
      </c>
      <c r="X63" t="s">
        <v>53</v>
      </c>
    </row>
    <row r="64" spans="1:24" ht="13.5" customHeight="1" x14ac:dyDescent="0.45">
      <c r="A64" s="38" t="s">
        <v>429</v>
      </c>
      <c r="B64" t="s">
        <v>429</v>
      </c>
      <c r="E64">
        <v>16875907</v>
      </c>
      <c r="G64" s="45">
        <v>16875907</v>
      </c>
      <c r="H64" t="s">
        <v>430</v>
      </c>
      <c r="I64" t="s">
        <v>46</v>
      </c>
      <c r="J64" t="s">
        <v>431</v>
      </c>
      <c r="K64" s="9" t="s">
        <v>48</v>
      </c>
      <c r="L64" s="32" t="s">
        <v>4112</v>
      </c>
      <c r="M64" t="s">
        <v>431</v>
      </c>
      <c r="N64" t="s">
        <v>46</v>
      </c>
      <c r="O64" t="s">
        <v>34</v>
      </c>
      <c r="P64" t="s">
        <v>35</v>
      </c>
      <c r="Q64" t="s">
        <v>49</v>
      </c>
      <c r="R64" t="s">
        <v>50</v>
      </c>
      <c r="S64" t="s">
        <v>51</v>
      </c>
      <c r="T64" t="s">
        <v>39</v>
      </c>
      <c r="U64" t="s">
        <v>432</v>
      </c>
      <c r="V64" t="s">
        <v>41</v>
      </c>
      <c r="W64" t="s">
        <v>432</v>
      </c>
      <c r="X64" t="s">
        <v>53</v>
      </c>
    </row>
    <row r="65" spans="1:24" ht="13.5" customHeight="1" x14ac:dyDescent="0.45">
      <c r="A65" s="38" t="s">
        <v>433</v>
      </c>
      <c r="B65" t="s">
        <v>433</v>
      </c>
      <c r="E65">
        <v>16878442</v>
      </c>
      <c r="G65" s="45">
        <v>16878442</v>
      </c>
      <c r="H65" t="s">
        <v>434</v>
      </c>
      <c r="I65" t="s">
        <v>46</v>
      </c>
      <c r="J65" t="s">
        <v>435</v>
      </c>
      <c r="K65" s="9" t="s">
        <v>48</v>
      </c>
      <c r="L65" s="32" t="s">
        <v>436</v>
      </c>
      <c r="M65" t="s">
        <v>435</v>
      </c>
      <c r="N65" t="s">
        <v>46</v>
      </c>
      <c r="O65" t="s">
        <v>34</v>
      </c>
      <c r="P65" t="s">
        <v>35</v>
      </c>
      <c r="Q65" t="s">
        <v>49</v>
      </c>
      <c r="R65" t="s">
        <v>50</v>
      </c>
      <c r="S65" t="s">
        <v>51</v>
      </c>
      <c r="T65" t="s">
        <v>39</v>
      </c>
      <c r="U65" t="s">
        <v>437</v>
      </c>
      <c r="V65" t="s">
        <v>41</v>
      </c>
      <c r="W65" t="s">
        <v>437</v>
      </c>
      <c r="X65" t="s">
        <v>53</v>
      </c>
    </row>
    <row r="66" spans="1:24" ht="13.5" customHeight="1" x14ac:dyDescent="0.45">
      <c r="A66" s="38" t="s">
        <v>438</v>
      </c>
      <c r="B66" t="s">
        <v>438</v>
      </c>
      <c r="E66">
        <v>16879139</v>
      </c>
      <c r="G66" s="45">
        <v>16879139</v>
      </c>
      <c r="H66" t="s">
        <v>439</v>
      </c>
      <c r="I66" t="s">
        <v>46</v>
      </c>
      <c r="J66" t="s">
        <v>440</v>
      </c>
      <c r="K66" s="9" t="s">
        <v>48</v>
      </c>
      <c r="L66" s="32">
        <v>2830</v>
      </c>
      <c r="M66" t="s">
        <v>440</v>
      </c>
      <c r="N66" t="s">
        <v>46</v>
      </c>
      <c r="O66" t="s">
        <v>34</v>
      </c>
      <c r="P66" t="s">
        <v>35</v>
      </c>
      <c r="Q66" t="s">
        <v>49</v>
      </c>
      <c r="R66" t="s">
        <v>50</v>
      </c>
      <c r="S66" t="s">
        <v>51</v>
      </c>
      <c r="T66" t="s">
        <v>39</v>
      </c>
      <c r="U66" t="s">
        <v>441</v>
      </c>
      <c r="V66" t="s">
        <v>41</v>
      </c>
      <c r="W66" t="s">
        <v>441</v>
      </c>
      <c r="X66" t="s">
        <v>53</v>
      </c>
    </row>
    <row r="67" spans="1:24" ht="13.5" customHeight="1" x14ac:dyDescent="0.45">
      <c r="A67" s="38" t="s">
        <v>442</v>
      </c>
      <c r="B67" t="s">
        <v>443</v>
      </c>
      <c r="E67">
        <v>16879317</v>
      </c>
      <c r="G67" s="45">
        <v>16879317</v>
      </c>
      <c r="H67" t="s">
        <v>444</v>
      </c>
      <c r="I67" t="s">
        <v>46</v>
      </c>
      <c r="J67" t="s">
        <v>445</v>
      </c>
      <c r="K67" s="9" t="s">
        <v>48</v>
      </c>
      <c r="L67" s="32" t="s">
        <v>10220</v>
      </c>
      <c r="M67" t="s">
        <v>445</v>
      </c>
      <c r="N67" t="s">
        <v>46</v>
      </c>
      <c r="O67" t="s">
        <v>34</v>
      </c>
      <c r="P67" t="s">
        <v>35</v>
      </c>
      <c r="Q67" t="s">
        <v>49</v>
      </c>
      <c r="R67" t="s">
        <v>50</v>
      </c>
      <c r="S67" t="s">
        <v>51</v>
      </c>
      <c r="T67" t="s">
        <v>39</v>
      </c>
      <c r="U67" t="s">
        <v>446</v>
      </c>
      <c r="V67" t="s">
        <v>41</v>
      </c>
      <c r="W67" t="s">
        <v>446</v>
      </c>
      <c r="X67" t="s">
        <v>53</v>
      </c>
    </row>
    <row r="68" spans="1:24" ht="13.5" customHeight="1" x14ac:dyDescent="0.45">
      <c r="A68" s="38" t="s">
        <v>447</v>
      </c>
      <c r="B68" t="s">
        <v>447</v>
      </c>
      <c r="E68">
        <v>16875699</v>
      </c>
      <c r="G68" s="45">
        <v>16875699</v>
      </c>
      <c r="H68" t="s">
        <v>448</v>
      </c>
      <c r="I68" t="s">
        <v>46</v>
      </c>
      <c r="J68" t="s">
        <v>449</v>
      </c>
      <c r="K68" s="9" t="s">
        <v>48</v>
      </c>
      <c r="L68" s="32" t="s">
        <v>4112</v>
      </c>
      <c r="M68" t="s">
        <v>449</v>
      </c>
      <c r="N68" t="s">
        <v>46</v>
      </c>
      <c r="O68" t="s">
        <v>34</v>
      </c>
      <c r="P68" t="s">
        <v>35</v>
      </c>
      <c r="Q68" t="s">
        <v>49</v>
      </c>
      <c r="R68" t="s">
        <v>50</v>
      </c>
      <c r="S68" t="s">
        <v>51</v>
      </c>
      <c r="T68" t="s">
        <v>39</v>
      </c>
      <c r="U68" t="s">
        <v>450</v>
      </c>
      <c r="V68" t="s">
        <v>41</v>
      </c>
      <c r="W68" t="s">
        <v>450</v>
      </c>
      <c r="X68" t="s">
        <v>53</v>
      </c>
    </row>
    <row r="69" spans="1:24" ht="13.5" customHeight="1" x14ac:dyDescent="0.45">
      <c r="A69" s="38" t="s">
        <v>451</v>
      </c>
      <c r="B69" t="s">
        <v>452</v>
      </c>
      <c r="E69">
        <v>20903472</v>
      </c>
      <c r="G69" s="45">
        <v>20903472</v>
      </c>
      <c r="H69" t="s">
        <v>453</v>
      </c>
      <c r="I69" t="s">
        <v>46</v>
      </c>
      <c r="J69" t="s">
        <v>454</v>
      </c>
      <c r="K69" s="9" t="s">
        <v>48</v>
      </c>
      <c r="L69" s="32" t="s">
        <v>10259</v>
      </c>
      <c r="M69" t="s">
        <v>454</v>
      </c>
      <c r="N69" t="s">
        <v>46</v>
      </c>
      <c r="O69" t="s">
        <v>34</v>
      </c>
      <c r="P69" t="s">
        <v>35</v>
      </c>
      <c r="Q69" t="s">
        <v>49</v>
      </c>
      <c r="R69" t="s">
        <v>50</v>
      </c>
      <c r="S69" t="s">
        <v>51</v>
      </c>
      <c r="T69" t="s">
        <v>39</v>
      </c>
      <c r="U69" t="s">
        <v>455</v>
      </c>
      <c r="V69" t="s">
        <v>41</v>
      </c>
      <c r="W69" t="s">
        <v>455</v>
      </c>
      <c r="X69" t="s">
        <v>53</v>
      </c>
    </row>
    <row r="70" spans="1:24" ht="13.5" customHeight="1" x14ac:dyDescent="0.45">
      <c r="A70" s="38" t="s">
        <v>456</v>
      </c>
      <c r="B70" t="s">
        <v>456</v>
      </c>
      <c r="E70">
        <v>26334690</v>
      </c>
      <c r="G70" s="45">
        <v>26334690</v>
      </c>
      <c r="H70" t="s">
        <v>457</v>
      </c>
      <c r="I70" t="s">
        <v>46</v>
      </c>
      <c r="J70" t="s">
        <v>458</v>
      </c>
      <c r="K70" s="9" t="s">
        <v>48</v>
      </c>
      <c r="L70" s="32" t="s">
        <v>4112</v>
      </c>
      <c r="M70" t="s">
        <v>458</v>
      </c>
      <c r="N70" t="s">
        <v>46</v>
      </c>
      <c r="O70" t="s">
        <v>34</v>
      </c>
      <c r="P70" t="s">
        <v>35</v>
      </c>
      <c r="Q70" t="s">
        <v>49</v>
      </c>
      <c r="R70" t="s">
        <v>50</v>
      </c>
      <c r="S70" t="s">
        <v>51</v>
      </c>
      <c r="T70" t="s">
        <v>39</v>
      </c>
      <c r="U70" t="s">
        <v>459</v>
      </c>
      <c r="V70" t="s">
        <v>41</v>
      </c>
      <c r="W70" t="s">
        <v>459</v>
      </c>
      <c r="X70" t="s">
        <v>53</v>
      </c>
    </row>
    <row r="71" spans="1:24" ht="13.5" customHeight="1" x14ac:dyDescent="0.45">
      <c r="A71" s="38">
        <v>1631</v>
      </c>
      <c r="B71" t="s">
        <v>460</v>
      </c>
      <c r="E71">
        <v>10982329</v>
      </c>
      <c r="G71" s="45">
        <v>10982329</v>
      </c>
      <c r="H71" t="s">
        <v>461</v>
      </c>
      <c r="I71" t="s">
        <v>46</v>
      </c>
      <c r="J71" t="s">
        <v>462</v>
      </c>
      <c r="K71" s="9" t="s">
        <v>48</v>
      </c>
      <c r="L71" s="32" t="s">
        <v>463</v>
      </c>
      <c r="M71" t="s">
        <v>462</v>
      </c>
      <c r="N71" t="s">
        <v>46</v>
      </c>
      <c r="O71" t="s">
        <v>34</v>
      </c>
      <c r="P71" t="s">
        <v>35</v>
      </c>
      <c r="Q71" t="s">
        <v>49</v>
      </c>
      <c r="R71" t="s">
        <v>50</v>
      </c>
      <c r="S71" t="s">
        <v>51</v>
      </c>
      <c r="T71" t="s">
        <v>39</v>
      </c>
      <c r="U71" t="s">
        <v>464</v>
      </c>
      <c r="V71" t="s">
        <v>41</v>
      </c>
      <c r="W71" t="s">
        <v>464</v>
      </c>
      <c r="X71" t="s">
        <v>53</v>
      </c>
    </row>
    <row r="72" spans="1:24" ht="13.5" customHeight="1" x14ac:dyDescent="0.45">
      <c r="A72" s="38">
        <v>2714</v>
      </c>
      <c r="B72" t="s">
        <v>465</v>
      </c>
      <c r="E72">
        <v>23147784</v>
      </c>
      <c r="G72" s="45">
        <v>23147784</v>
      </c>
      <c r="H72" t="s">
        <v>466</v>
      </c>
      <c r="I72" t="s">
        <v>46</v>
      </c>
      <c r="J72" t="s">
        <v>467</v>
      </c>
      <c r="K72" s="9" t="s">
        <v>48</v>
      </c>
      <c r="L72" s="32" t="s">
        <v>4112</v>
      </c>
      <c r="M72" t="s">
        <v>467</v>
      </c>
      <c r="N72" t="s">
        <v>46</v>
      </c>
      <c r="O72" t="s">
        <v>34</v>
      </c>
      <c r="P72" t="s">
        <v>35</v>
      </c>
      <c r="Q72" t="s">
        <v>49</v>
      </c>
      <c r="R72" t="s">
        <v>50</v>
      </c>
      <c r="S72" t="s">
        <v>51</v>
      </c>
      <c r="T72" t="s">
        <v>39</v>
      </c>
      <c r="U72" t="s">
        <v>468</v>
      </c>
      <c r="V72" t="s">
        <v>41</v>
      </c>
      <c r="W72" t="s">
        <v>468</v>
      </c>
      <c r="X72" t="s">
        <v>53</v>
      </c>
    </row>
    <row r="73" spans="1:24" ht="13.5" customHeight="1" x14ac:dyDescent="0.45">
      <c r="A73" s="38" t="s">
        <v>469</v>
      </c>
      <c r="B73" t="s">
        <v>469</v>
      </c>
      <c r="E73">
        <v>16876377</v>
      </c>
      <c r="G73" s="45">
        <v>16876377</v>
      </c>
      <c r="H73" t="s">
        <v>470</v>
      </c>
      <c r="I73" t="s">
        <v>46</v>
      </c>
      <c r="J73" t="s">
        <v>471</v>
      </c>
      <c r="K73" s="9" t="s">
        <v>48</v>
      </c>
      <c r="L73" s="32" t="s">
        <v>4112</v>
      </c>
      <c r="M73" t="s">
        <v>471</v>
      </c>
      <c r="N73" t="s">
        <v>46</v>
      </c>
      <c r="O73" t="s">
        <v>34</v>
      </c>
      <c r="P73" t="s">
        <v>35</v>
      </c>
      <c r="Q73" t="s">
        <v>49</v>
      </c>
      <c r="R73" t="s">
        <v>50</v>
      </c>
      <c r="S73" t="s">
        <v>51</v>
      </c>
      <c r="T73" t="s">
        <v>39</v>
      </c>
      <c r="U73" t="s">
        <v>472</v>
      </c>
      <c r="V73" t="s">
        <v>41</v>
      </c>
      <c r="W73" t="s">
        <v>472</v>
      </c>
      <c r="X73" t="s">
        <v>53</v>
      </c>
    </row>
    <row r="74" spans="1:24" ht="13.5" customHeight="1" x14ac:dyDescent="0.45">
      <c r="A74" s="38" t="s">
        <v>473</v>
      </c>
      <c r="B74" t="s">
        <v>473</v>
      </c>
      <c r="E74">
        <v>16878647</v>
      </c>
      <c r="G74" s="45">
        <v>16878647</v>
      </c>
      <c r="H74" t="s">
        <v>474</v>
      </c>
      <c r="I74" t="s">
        <v>46</v>
      </c>
      <c r="J74" t="s">
        <v>475</v>
      </c>
      <c r="K74" s="9" t="s">
        <v>48</v>
      </c>
      <c r="L74" s="32" t="s">
        <v>4112</v>
      </c>
      <c r="M74" t="s">
        <v>475</v>
      </c>
      <c r="N74" t="s">
        <v>46</v>
      </c>
      <c r="O74" t="s">
        <v>34</v>
      </c>
      <c r="P74" t="s">
        <v>35</v>
      </c>
      <c r="Q74" t="s">
        <v>49</v>
      </c>
      <c r="R74" t="s">
        <v>50</v>
      </c>
      <c r="S74" t="s">
        <v>51</v>
      </c>
      <c r="T74" t="s">
        <v>39</v>
      </c>
      <c r="U74" t="s">
        <v>476</v>
      </c>
      <c r="V74" t="s">
        <v>41</v>
      </c>
      <c r="W74" t="s">
        <v>476</v>
      </c>
      <c r="X74" t="s">
        <v>53</v>
      </c>
    </row>
    <row r="75" spans="1:24" ht="13.5" customHeight="1" x14ac:dyDescent="0.45">
      <c r="A75" t="s">
        <v>477</v>
      </c>
      <c r="E75" t="s">
        <v>478</v>
      </c>
      <c r="G75" s="45" t="s">
        <v>478</v>
      </c>
      <c r="H75" s="6" t="s">
        <v>479</v>
      </c>
      <c r="I75" s="6" t="s">
        <v>29</v>
      </c>
      <c r="J75" s="6" t="s">
        <v>480</v>
      </c>
      <c r="K75" s="10" t="s">
        <v>100</v>
      </c>
      <c r="L75" s="32" t="s">
        <v>695</v>
      </c>
      <c r="M75" s="6" t="s">
        <v>480</v>
      </c>
      <c r="N75" t="s">
        <v>33</v>
      </c>
      <c r="O75" t="s">
        <v>34</v>
      </c>
      <c r="P75" t="s">
        <v>35</v>
      </c>
      <c r="Q75" t="s">
        <v>61</v>
      </c>
      <c r="R75" t="s">
        <v>50</v>
      </c>
      <c r="S75" t="s">
        <v>38</v>
      </c>
      <c r="T75" t="s">
        <v>39</v>
      </c>
      <c r="U75" t="s">
        <v>40</v>
      </c>
      <c r="V75" t="s">
        <v>77</v>
      </c>
      <c r="W75" t="s">
        <v>42</v>
      </c>
    </row>
    <row r="76" spans="1:24" ht="13.5" customHeight="1" x14ac:dyDescent="0.45">
      <c r="A76" t="s">
        <v>482</v>
      </c>
      <c r="B76" t="s">
        <v>25</v>
      </c>
      <c r="C76" t="s">
        <v>25</v>
      </c>
      <c r="D76" t="s">
        <v>483</v>
      </c>
      <c r="E76" t="s">
        <v>484</v>
      </c>
      <c r="F76">
        <v>10.1111</v>
      </c>
      <c r="G76" s="45">
        <v>14676346</v>
      </c>
      <c r="H76" s="6" t="s">
        <v>485</v>
      </c>
      <c r="I76" s="6" t="s">
        <v>86</v>
      </c>
      <c r="J76" s="6" t="s">
        <v>77</v>
      </c>
      <c r="K76" s="6" t="s">
        <v>486</v>
      </c>
      <c r="L76" s="32" t="s">
        <v>77</v>
      </c>
      <c r="M76" t="s">
        <v>77</v>
      </c>
      <c r="N76" t="s">
        <v>33</v>
      </c>
      <c r="O76" t="s">
        <v>34</v>
      </c>
      <c r="P76" t="s">
        <v>35</v>
      </c>
      <c r="Q76" t="s">
        <v>36</v>
      </c>
      <c r="R76" t="s">
        <v>80</v>
      </c>
      <c r="S76" t="s">
        <v>38</v>
      </c>
      <c r="T76" t="s">
        <v>39</v>
      </c>
      <c r="U76" t="s">
        <v>40</v>
      </c>
      <c r="V76" t="s">
        <v>81</v>
      </c>
      <c r="W76" t="s">
        <v>42</v>
      </c>
      <c r="X76" t="s">
        <v>115</v>
      </c>
    </row>
    <row r="77" spans="1:24" ht="13.5" customHeight="1" x14ac:dyDescent="0.45">
      <c r="A77" t="s">
        <v>487</v>
      </c>
      <c r="B77" t="s">
        <v>25</v>
      </c>
      <c r="C77" t="s">
        <v>25</v>
      </c>
      <c r="D77" t="s">
        <v>488</v>
      </c>
      <c r="E77" t="s">
        <v>489</v>
      </c>
      <c r="F77">
        <v>10.1111</v>
      </c>
      <c r="G77" s="45" t="s">
        <v>490</v>
      </c>
      <c r="H77" s="6" t="s">
        <v>491</v>
      </c>
      <c r="I77" s="6" t="s">
        <v>86</v>
      </c>
      <c r="J77" s="6" t="s">
        <v>77</v>
      </c>
      <c r="K77" s="6" t="s">
        <v>486</v>
      </c>
      <c r="L77" s="32" t="s">
        <v>77</v>
      </c>
      <c r="M77" t="s">
        <v>77</v>
      </c>
      <c r="N77" t="s">
        <v>33</v>
      </c>
      <c r="O77" t="s">
        <v>34</v>
      </c>
      <c r="P77" t="s">
        <v>35</v>
      </c>
      <c r="Q77" t="s">
        <v>36</v>
      </c>
      <c r="R77" t="s">
        <v>80</v>
      </c>
      <c r="S77" t="s">
        <v>38</v>
      </c>
      <c r="T77" t="s">
        <v>39</v>
      </c>
      <c r="U77" t="s">
        <v>40</v>
      </c>
      <c r="V77" t="s">
        <v>81</v>
      </c>
      <c r="W77" t="s">
        <v>42</v>
      </c>
      <c r="X77" t="s">
        <v>115</v>
      </c>
    </row>
    <row r="78" spans="1:24" ht="13.5" customHeight="1" x14ac:dyDescent="0.45">
      <c r="A78" t="s">
        <v>492</v>
      </c>
      <c r="B78" t="s">
        <v>25</v>
      </c>
      <c r="C78" t="s">
        <v>25</v>
      </c>
      <c r="D78" t="s">
        <v>493</v>
      </c>
      <c r="E78" t="s">
        <v>494</v>
      </c>
      <c r="F78">
        <v>10.1111</v>
      </c>
      <c r="G78" s="45">
        <v>14678268</v>
      </c>
      <c r="H78" s="6" t="s">
        <v>495</v>
      </c>
      <c r="I78" s="6" t="s">
        <v>29</v>
      </c>
      <c r="J78" s="6" t="s">
        <v>496</v>
      </c>
      <c r="K78" s="10" t="s">
        <v>31</v>
      </c>
      <c r="L78" s="32" t="s">
        <v>497</v>
      </c>
      <c r="M78" s="6" t="s">
        <v>496</v>
      </c>
      <c r="N78" t="s">
        <v>33</v>
      </c>
      <c r="O78" t="s">
        <v>34</v>
      </c>
      <c r="P78" t="s">
        <v>35</v>
      </c>
      <c r="Q78" t="s">
        <v>36</v>
      </c>
      <c r="R78" t="s">
        <v>37</v>
      </c>
      <c r="S78" t="s">
        <v>38</v>
      </c>
      <c r="T78" t="s">
        <v>93</v>
      </c>
      <c r="U78" t="s">
        <v>498</v>
      </c>
      <c r="V78" t="s">
        <v>80</v>
      </c>
      <c r="W78" t="s">
        <v>42</v>
      </c>
      <c r="X78" t="s">
        <v>43</v>
      </c>
    </row>
    <row r="79" spans="1:24" ht="13.5" customHeight="1" x14ac:dyDescent="0.45">
      <c r="A79" t="s">
        <v>499</v>
      </c>
      <c r="B79" t="s">
        <v>25</v>
      </c>
      <c r="C79" t="s">
        <v>25</v>
      </c>
      <c r="D79" t="s">
        <v>500</v>
      </c>
      <c r="E79" t="s">
        <v>501</v>
      </c>
      <c r="F79">
        <v>10.1111</v>
      </c>
      <c r="G79" s="45">
        <v>13652028</v>
      </c>
      <c r="H79" s="6" t="s">
        <v>502</v>
      </c>
      <c r="I79" s="6" t="s">
        <v>29</v>
      </c>
      <c r="J79" s="6" t="s">
        <v>503</v>
      </c>
      <c r="K79" s="10" t="s">
        <v>31</v>
      </c>
      <c r="L79" s="32" t="s">
        <v>1459</v>
      </c>
      <c r="M79" s="6" t="s">
        <v>503</v>
      </c>
      <c r="N79" t="s">
        <v>33</v>
      </c>
      <c r="O79" t="s">
        <v>34</v>
      </c>
      <c r="P79" t="s">
        <v>35</v>
      </c>
      <c r="Q79" t="s">
        <v>61</v>
      </c>
      <c r="R79" t="s">
        <v>50</v>
      </c>
      <c r="S79" t="s">
        <v>38</v>
      </c>
      <c r="T79" t="s">
        <v>39</v>
      </c>
      <c r="U79" t="s">
        <v>40</v>
      </c>
      <c r="V79" t="s">
        <v>41</v>
      </c>
      <c r="W79" t="s">
        <v>42</v>
      </c>
      <c r="X79" t="s">
        <v>504</v>
      </c>
    </row>
    <row r="80" spans="1:24" ht="13.5" customHeight="1" x14ac:dyDescent="0.45">
      <c r="A80" t="s">
        <v>505</v>
      </c>
      <c r="E80" t="s">
        <v>506</v>
      </c>
      <c r="G80" s="45">
        <v>26924560</v>
      </c>
      <c r="H80" s="6" t="s">
        <v>507</v>
      </c>
      <c r="I80" s="6" t="s">
        <v>46</v>
      </c>
      <c r="J80" s="1" t="s">
        <v>508</v>
      </c>
      <c r="K80" s="10" t="s">
        <v>109</v>
      </c>
      <c r="L80" s="32" t="s">
        <v>77</v>
      </c>
      <c r="M80" s="11" t="s">
        <v>509</v>
      </c>
      <c r="N80" t="s">
        <v>46</v>
      </c>
      <c r="O80" t="s">
        <v>34</v>
      </c>
      <c r="P80" t="s">
        <v>35</v>
      </c>
      <c r="Q80" t="s">
        <v>49</v>
      </c>
      <c r="R80" t="s">
        <v>80</v>
      </c>
      <c r="S80" t="s">
        <v>38</v>
      </c>
      <c r="T80" t="s">
        <v>39</v>
      </c>
      <c r="U80" t="s">
        <v>40</v>
      </c>
      <c r="V80" t="s">
        <v>80</v>
      </c>
      <c r="W80" t="s">
        <v>42</v>
      </c>
      <c r="X80" t="s">
        <v>53</v>
      </c>
    </row>
    <row r="81" spans="1:24" ht="13.5" customHeight="1" x14ac:dyDescent="0.45">
      <c r="A81" t="s">
        <v>510</v>
      </c>
      <c r="B81" t="s">
        <v>25</v>
      </c>
      <c r="C81" t="s">
        <v>25</v>
      </c>
      <c r="D81" t="s">
        <v>511</v>
      </c>
      <c r="E81" t="s">
        <v>512</v>
      </c>
      <c r="F81">
        <v>10.100199999999999</v>
      </c>
      <c r="G81" s="45">
        <v>10982337</v>
      </c>
      <c r="H81" s="6" t="s">
        <v>513</v>
      </c>
      <c r="I81" s="6" t="s">
        <v>29</v>
      </c>
      <c r="J81" s="6" t="s">
        <v>514</v>
      </c>
      <c r="K81" s="10" t="s">
        <v>31</v>
      </c>
      <c r="L81" s="32" t="s">
        <v>515</v>
      </c>
      <c r="M81" s="6" t="s">
        <v>514</v>
      </c>
      <c r="N81" t="s">
        <v>33</v>
      </c>
      <c r="O81" t="s">
        <v>34</v>
      </c>
      <c r="P81" t="s">
        <v>35</v>
      </c>
      <c r="Q81" t="s">
        <v>61</v>
      </c>
      <c r="R81" t="s">
        <v>50</v>
      </c>
      <c r="S81" t="s">
        <v>38</v>
      </c>
      <c r="T81" t="s">
        <v>39</v>
      </c>
      <c r="U81" t="s">
        <v>40</v>
      </c>
      <c r="V81" t="s">
        <v>41</v>
      </c>
      <c r="W81" t="s">
        <v>42</v>
      </c>
      <c r="X81" t="s">
        <v>53</v>
      </c>
    </row>
    <row r="82" spans="1:24" ht="13.5" customHeight="1" x14ac:dyDescent="0.45">
      <c r="A82" t="s">
        <v>516</v>
      </c>
      <c r="E82" s="38" t="s">
        <v>517</v>
      </c>
      <c r="G82" s="45">
        <v>26438909</v>
      </c>
      <c r="H82" s="6" t="s">
        <v>518</v>
      </c>
      <c r="I82" s="6" t="s">
        <v>46</v>
      </c>
      <c r="J82" s="8" t="s">
        <v>519</v>
      </c>
      <c r="K82" s="10" t="s">
        <v>100</v>
      </c>
      <c r="L82" s="32" t="s">
        <v>481</v>
      </c>
      <c r="M82" s="12" t="s">
        <v>520</v>
      </c>
      <c r="N82" t="s">
        <v>46</v>
      </c>
      <c r="O82" t="s">
        <v>34</v>
      </c>
      <c r="P82" t="s">
        <v>35</v>
      </c>
      <c r="Q82" t="s">
        <v>49</v>
      </c>
      <c r="R82" t="s">
        <v>50</v>
      </c>
      <c r="S82" t="s">
        <v>38</v>
      </c>
      <c r="T82" t="s">
        <v>39</v>
      </c>
      <c r="U82" t="s">
        <v>40</v>
      </c>
      <c r="V82" t="s">
        <v>41</v>
      </c>
      <c r="W82" t="s">
        <v>42</v>
      </c>
      <c r="X82" t="s">
        <v>53</v>
      </c>
    </row>
    <row r="83" spans="1:24" ht="13.5" customHeight="1" x14ac:dyDescent="0.45">
      <c r="A83" t="s">
        <v>521</v>
      </c>
      <c r="B83" t="s">
        <v>25</v>
      </c>
      <c r="C83" t="s">
        <v>25</v>
      </c>
      <c r="D83" t="s">
        <v>522</v>
      </c>
      <c r="E83" t="s">
        <v>523</v>
      </c>
      <c r="F83">
        <v>10.100199999999999</v>
      </c>
      <c r="G83" s="45">
        <v>10982337</v>
      </c>
      <c r="H83" s="6" t="s">
        <v>524</v>
      </c>
      <c r="I83" s="6" t="s">
        <v>46</v>
      </c>
      <c r="J83" s="6" t="s">
        <v>525</v>
      </c>
      <c r="K83" s="6" t="s">
        <v>109</v>
      </c>
      <c r="L83" s="32" t="s">
        <v>526</v>
      </c>
      <c r="M83" t="s">
        <v>527</v>
      </c>
      <c r="N83" t="s">
        <v>46</v>
      </c>
      <c r="O83" t="s">
        <v>34</v>
      </c>
      <c r="P83" t="s">
        <v>35</v>
      </c>
      <c r="Q83" t="s">
        <v>49</v>
      </c>
      <c r="R83" t="s">
        <v>528</v>
      </c>
      <c r="S83" t="s">
        <v>38</v>
      </c>
      <c r="T83" t="s">
        <v>39</v>
      </c>
      <c r="U83" t="s">
        <v>40</v>
      </c>
      <c r="V83" t="s">
        <v>41</v>
      </c>
      <c r="W83" t="s">
        <v>42</v>
      </c>
      <c r="X83" t="s">
        <v>53</v>
      </c>
    </row>
    <row r="84" spans="1:24" ht="13.5" customHeight="1" x14ac:dyDescent="0.45">
      <c r="A84" t="s">
        <v>529</v>
      </c>
      <c r="E84" t="s">
        <v>530</v>
      </c>
      <c r="F84">
        <v>10.100199999999999</v>
      </c>
      <c r="G84" s="45">
        <v>24750360</v>
      </c>
      <c r="H84" s="6" t="s">
        <v>531</v>
      </c>
      <c r="I84" s="6" t="s">
        <v>46</v>
      </c>
      <c r="J84" s="6" t="s">
        <v>532</v>
      </c>
      <c r="K84" s="10" t="s">
        <v>533</v>
      </c>
      <c r="L84" s="32" t="s">
        <v>534</v>
      </c>
      <c r="M84" t="s">
        <v>535</v>
      </c>
      <c r="N84" t="s">
        <v>46</v>
      </c>
      <c r="O84" t="s">
        <v>34</v>
      </c>
      <c r="P84" t="s">
        <v>35</v>
      </c>
      <c r="Q84" t="s">
        <v>49</v>
      </c>
      <c r="R84" t="s">
        <v>80</v>
      </c>
      <c r="S84" t="s">
        <v>38</v>
      </c>
      <c r="T84" t="s">
        <v>39</v>
      </c>
      <c r="U84" t="s">
        <v>40</v>
      </c>
      <c r="V84" t="s">
        <v>41</v>
      </c>
      <c r="W84" t="s">
        <v>42</v>
      </c>
      <c r="X84" t="s">
        <v>53</v>
      </c>
    </row>
    <row r="85" spans="1:24" ht="13.5" customHeight="1" x14ac:dyDescent="0.45">
      <c r="A85" t="s">
        <v>536</v>
      </c>
      <c r="B85" t="s">
        <v>25</v>
      </c>
      <c r="C85" t="s">
        <v>25</v>
      </c>
      <c r="D85" t="s">
        <v>537</v>
      </c>
      <c r="E85" t="s">
        <v>538</v>
      </c>
      <c r="F85">
        <v>10.100199999999999</v>
      </c>
      <c r="G85" s="45">
        <v>15206297</v>
      </c>
      <c r="H85" s="6" t="s">
        <v>539</v>
      </c>
      <c r="I85" s="6" t="s">
        <v>29</v>
      </c>
      <c r="J85" s="6" t="s">
        <v>540</v>
      </c>
      <c r="K85" s="10" t="s">
        <v>31</v>
      </c>
      <c r="L85" s="32" t="s">
        <v>2989</v>
      </c>
      <c r="M85" s="6" t="s">
        <v>540</v>
      </c>
      <c r="N85" t="s">
        <v>33</v>
      </c>
      <c r="O85" t="s">
        <v>34</v>
      </c>
      <c r="P85" t="s">
        <v>35</v>
      </c>
      <c r="Q85" t="s">
        <v>36</v>
      </c>
      <c r="R85" t="s">
        <v>111</v>
      </c>
      <c r="S85" t="s">
        <v>38</v>
      </c>
      <c r="T85" t="s">
        <v>39</v>
      </c>
      <c r="U85" t="s">
        <v>40</v>
      </c>
      <c r="V85" t="s">
        <v>41</v>
      </c>
      <c r="W85" t="s">
        <v>42</v>
      </c>
      <c r="X85" t="s">
        <v>43</v>
      </c>
    </row>
    <row r="86" spans="1:24" ht="13.5" customHeight="1" x14ac:dyDescent="0.45">
      <c r="A86" t="s">
        <v>541</v>
      </c>
      <c r="E86" s="38" t="s">
        <v>542</v>
      </c>
      <c r="G86" s="45">
        <v>24719625</v>
      </c>
      <c r="H86" s="6" t="s">
        <v>543</v>
      </c>
      <c r="I86" s="6" t="s">
        <v>46</v>
      </c>
      <c r="J86" s="8" t="s">
        <v>544</v>
      </c>
      <c r="K86" s="10" t="s">
        <v>545</v>
      </c>
      <c r="L86" s="32">
        <v>1900</v>
      </c>
      <c r="M86" s="8" t="s">
        <v>544</v>
      </c>
      <c r="P86" t="s">
        <v>35</v>
      </c>
      <c r="Q86" t="s">
        <v>49</v>
      </c>
      <c r="R86" t="s">
        <v>80</v>
      </c>
      <c r="S86" t="s">
        <v>38</v>
      </c>
      <c r="T86" t="s">
        <v>39</v>
      </c>
      <c r="U86" t="s">
        <v>40</v>
      </c>
      <c r="V86" t="s">
        <v>41</v>
      </c>
      <c r="W86" t="s">
        <v>42</v>
      </c>
      <c r="X86" t="s">
        <v>53</v>
      </c>
    </row>
    <row r="87" spans="1:24" ht="13.5" customHeight="1" x14ac:dyDescent="0.45">
      <c r="A87" t="s">
        <v>546</v>
      </c>
      <c r="B87" t="s">
        <v>25</v>
      </c>
      <c r="C87" t="s">
        <v>25</v>
      </c>
      <c r="D87" t="s">
        <v>547</v>
      </c>
      <c r="E87" t="s">
        <v>548</v>
      </c>
      <c r="F87">
        <v>10.1111</v>
      </c>
      <c r="G87" s="45">
        <v>14619563</v>
      </c>
      <c r="H87" s="6" t="s">
        <v>549</v>
      </c>
      <c r="I87" s="6" t="s">
        <v>29</v>
      </c>
      <c r="J87" s="6" t="s">
        <v>550</v>
      </c>
      <c r="K87" s="10" t="s">
        <v>31</v>
      </c>
      <c r="L87" s="32" t="s">
        <v>10272</v>
      </c>
      <c r="M87" s="6" t="s">
        <v>550</v>
      </c>
      <c r="N87" t="s">
        <v>33</v>
      </c>
      <c r="O87" t="s">
        <v>34</v>
      </c>
      <c r="P87" t="s">
        <v>35</v>
      </c>
      <c r="Q87" t="s">
        <v>61</v>
      </c>
      <c r="R87" t="s">
        <v>111</v>
      </c>
      <c r="S87" t="s">
        <v>38</v>
      </c>
      <c r="T87" t="s">
        <v>39</v>
      </c>
      <c r="U87" t="s">
        <v>40</v>
      </c>
      <c r="V87" t="s">
        <v>41</v>
      </c>
      <c r="W87" t="s">
        <v>42</v>
      </c>
      <c r="X87" t="s">
        <v>53</v>
      </c>
    </row>
    <row r="88" spans="1:24" ht="13.5" customHeight="1" x14ac:dyDescent="0.45">
      <c r="A88" t="s">
        <v>552</v>
      </c>
      <c r="B88" t="s">
        <v>25</v>
      </c>
      <c r="C88" t="s">
        <v>25</v>
      </c>
      <c r="D88" t="s">
        <v>553</v>
      </c>
      <c r="E88" t="s">
        <v>554</v>
      </c>
      <c r="F88">
        <v>10.1111</v>
      </c>
      <c r="G88" s="45">
        <v>15740862</v>
      </c>
      <c r="H88" s="6" t="s">
        <v>555</v>
      </c>
      <c r="I88" s="6" t="s">
        <v>29</v>
      </c>
      <c r="J88" s="6" t="s">
        <v>77</v>
      </c>
      <c r="K88" s="10" t="s">
        <v>31</v>
      </c>
      <c r="L88" s="32" t="s">
        <v>2585</v>
      </c>
      <c r="M88" t="s">
        <v>77</v>
      </c>
      <c r="N88" t="s">
        <v>33</v>
      </c>
      <c r="O88" t="s">
        <v>34</v>
      </c>
      <c r="P88" t="s">
        <v>35</v>
      </c>
      <c r="Q88" t="s">
        <v>36</v>
      </c>
      <c r="R88" t="s">
        <v>80</v>
      </c>
      <c r="S88" t="s">
        <v>38</v>
      </c>
      <c r="T88" t="s">
        <v>39</v>
      </c>
      <c r="U88" t="s">
        <v>40</v>
      </c>
      <c r="V88" t="s">
        <v>81</v>
      </c>
      <c r="W88" t="s">
        <v>42</v>
      </c>
      <c r="X88" t="s">
        <v>43</v>
      </c>
    </row>
    <row r="89" spans="1:24" ht="13.5" customHeight="1" x14ac:dyDescent="0.45">
      <c r="A89" t="s">
        <v>556</v>
      </c>
      <c r="E89" s="38" t="s">
        <v>557</v>
      </c>
      <c r="G89" s="45">
        <v>14350645</v>
      </c>
      <c r="H89" s="6" t="s">
        <v>558</v>
      </c>
      <c r="I89" s="6" t="s">
        <v>29</v>
      </c>
      <c r="J89" s="8" t="s">
        <v>559</v>
      </c>
      <c r="K89" s="10" t="s">
        <v>31</v>
      </c>
      <c r="L89" s="32">
        <v>1800</v>
      </c>
      <c r="M89" s="8" t="s">
        <v>559</v>
      </c>
      <c r="N89" t="s">
        <v>33</v>
      </c>
      <c r="O89" t="s">
        <v>34</v>
      </c>
      <c r="P89" t="s">
        <v>79</v>
      </c>
      <c r="Q89" t="s">
        <v>61</v>
      </c>
      <c r="R89" t="s">
        <v>80</v>
      </c>
      <c r="S89" t="s">
        <v>560</v>
      </c>
      <c r="T89" t="s">
        <v>39</v>
      </c>
      <c r="U89" t="s">
        <v>560</v>
      </c>
      <c r="V89" t="s">
        <v>41</v>
      </c>
      <c r="W89" t="s">
        <v>561</v>
      </c>
      <c r="X89" t="s">
        <v>43</v>
      </c>
    </row>
    <row r="90" spans="1:24" ht="13.5" customHeight="1" x14ac:dyDescent="0.45">
      <c r="A90" t="s">
        <v>562</v>
      </c>
      <c r="E90" s="38" t="s">
        <v>563</v>
      </c>
      <c r="G90" s="45">
        <v>26396696</v>
      </c>
      <c r="H90" s="6" t="s">
        <v>564</v>
      </c>
      <c r="I90" s="6" t="s">
        <v>46</v>
      </c>
      <c r="J90" s="8" t="s">
        <v>565</v>
      </c>
      <c r="K90" s="10" t="s">
        <v>545</v>
      </c>
      <c r="L90" s="32">
        <v>2040</v>
      </c>
      <c r="M90" s="8" t="s">
        <v>565</v>
      </c>
      <c r="N90" t="s">
        <v>33</v>
      </c>
      <c r="O90" s="8" t="s">
        <v>34</v>
      </c>
      <c r="P90" t="s">
        <v>35</v>
      </c>
      <c r="Q90" t="s">
        <v>49</v>
      </c>
      <c r="R90" t="s">
        <v>80</v>
      </c>
      <c r="S90" s="14" t="s">
        <v>560</v>
      </c>
      <c r="T90" t="s">
        <v>39</v>
      </c>
      <c r="U90" t="s">
        <v>560</v>
      </c>
      <c r="V90" t="s">
        <v>41</v>
      </c>
      <c r="W90" s="15" t="s">
        <v>566</v>
      </c>
      <c r="X90" t="s">
        <v>53</v>
      </c>
    </row>
    <row r="91" spans="1:24" ht="13.5" customHeight="1" x14ac:dyDescent="0.45">
      <c r="A91" t="s">
        <v>567</v>
      </c>
      <c r="E91" t="s">
        <v>568</v>
      </c>
      <c r="H91" s="6" t="s">
        <v>569</v>
      </c>
      <c r="I91" s="6" t="s">
        <v>46</v>
      </c>
      <c r="J91" s="8" t="s">
        <v>570</v>
      </c>
      <c r="K91" s="10" t="s">
        <v>100</v>
      </c>
      <c r="L91" s="32">
        <v>3460</v>
      </c>
      <c r="M91" t="s">
        <v>77</v>
      </c>
      <c r="N91" t="s">
        <v>46</v>
      </c>
      <c r="O91" s="8" t="s">
        <v>571</v>
      </c>
      <c r="P91" t="s">
        <v>35</v>
      </c>
      <c r="Q91" t="s">
        <v>49</v>
      </c>
      <c r="R91" t="s">
        <v>111</v>
      </c>
      <c r="S91" t="str">
        <f>"http://publications.agu.org/author-resource-center/publication-policies/data-policy/"</f>
        <v>http://publications.agu.org/author-resource-center/publication-policies/data-policy/</v>
      </c>
      <c r="T91" t="s">
        <v>39</v>
      </c>
      <c r="U91" t="s">
        <v>40</v>
      </c>
      <c r="V91" t="s">
        <v>41</v>
      </c>
      <c r="W91" t="s">
        <v>42</v>
      </c>
      <c r="X91" t="s">
        <v>53</v>
      </c>
    </row>
    <row r="92" spans="1:24" ht="13.5" customHeight="1" x14ac:dyDescent="0.45">
      <c r="A92" t="s">
        <v>572</v>
      </c>
      <c r="B92" t="s">
        <v>25</v>
      </c>
      <c r="C92" t="s">
        <v>25</v>
      </c>
      <c r="D92" t="s">
        <v>573</v>
      </c>
      <c r="E92" t="s">
        <v>574</v>
      </c>
      <c r="F92">
        <v>10.100199999999999</v>
      </c>
      <c r="G92" s="45">
        <v>15475905</v>
      </c>
      <c r="H92" s="6" t="s">
        <v>575</v>
      </c>
      <c r="I92" s="6" t="s">
        <v>29</v>
      </c>
      <c r="J92" s="6" t="s">
        <v>576</v>
      </c>
      <c r="K92" s="9" t="s">
        <v>100</v>
      </c>
      <c r="L92" s="32" t="s">
        <v>577</v>
      </c>
      <c r="M92" s="6" t="s">
        <v>576</v>
      </c>
      <c r="N92" t="s">
        <v>33</v>
      </c>
      <c r="O92" t="s">
        <v>34</v>
      </c>
      <c r="P92" t="s">
        <v>35</v>
      </c>
      <c r="Q92" t="s">
        <v>61</v>
      </c>
      <c r="R92" t="s">
        <v>80</v>
      </c>
      <c r="S92" t="s">
        <v>38</v>
      </c>
      <c r="T92" t="s">
        <v>39</v>
      </c>
      <c r="U92" t="s">
        <v>40</v>
      </c>
      <c r="V92" t="s">
        <v>41</v>
      </c>
      <c r="W92" t="s">
        <v>42</v>
      </c>
      <c r="X92" t="s">
        <v>53</v>
      </c>
    </row>
    <row r="93" spans="1:24" ht="13.5" customHeight="1" x14ac:dyDescent="0.45">
      <c r="A93" s="38" t="s">
        <v>578</v>
      </c>
      <c r="B93" t="s">
        <v>578</v>
      </c>
      <c r="E93">
        <v>20901259</v>
      </c>
      <c r="G93" s="45">
        <v>20901259</v>
      </c>
      <c r="H93" t="s">
        <v>579</v>
      </c>
      <c r="I93" t="s">
        <v>46</v>
      </c>
      <c r="J93" t="s">
        <v>580</v>
      </c>
      <c r="K93" s="9" t="s">
        <v>48</v>
      </c>
      <c r="L93" s="32" t="s">
        <v>4112</v>
      </c>
      <c r="M93" t="s">
        <v>580</v>
      </c>
      <c r="N93" t="s">
        <v>46</v>
      </c>
      <c r="O93" t="s">
        <v>34</v>
      </c>
      <c r="P93" t="s">
        <v>35</v>
      </c>
      <c r="Q93" t="s">
        <v>49</v>
      </c>
      <c r="R93" t="s">
        <v>50</v>
      </c>
      <c r="S93" t="s">
        <v>51</v>
      </c>
      <c r="T93" t="s">
        <v>39</v>
      </c>
      <c r="U93" t="s">
        <v>581</v>
      </c>
      <c r="V93" t="s">
        <v>41</v>
      </c>
      <c r="W93" t="s">
        <v>581</v>
      </c>
      <c r="X93" t="s">
        <v>53</v>
      </c>
    </row>
    <row r="94" spans="1:24" ht="13.5" customHeight="1" x14ac:dyDescent="0.45">
      <c r="A94" t="s">
        <v>582</v>
      </c>
      <c r="B94" t="s">
        <v>25</v>
      </c>
      <c r="C94" t="s">
        <v>25</v>
      </c>
      <c r="D94" t="s">
        <v>583</v>
      </c>
      <c r="E94" t="s">
        <v>584</v>
      </c>
      <c r="F94">
        <v>10.100199999999999</v>
      </c>
      <c r="G94" s="45">
        <v>15567591</v>
      </c>
      <c r="H94" s="6" t="s">
        <v>585</v>
      </c>
      <c r="I94" s="6" t="s">
        <v>86</v>
      </c>
      <c r="J94" s="6" t="s">
        <v>77</v>
      </c>
      <c r="K94" s="6" t="s">
        <v>486</v>
      </c>
      <c r="L94" s="32" t="s">
        <v>77</v>
      </c>
      <c r="M94" t="s">
        <v>77</v>
      </c>
      <c r="N94" t="s">
        <v>78</v>
      </c>
      <c r="O94" t="s">
        <v>77</v>
      </c>
      <c r="P94" t="s">
        <v>79</v>
      </c>
      <c r="Q94" t="s">
        <v>79</v>
      </c>
      <c r="R94" t="s">
        <v>80</v>
      </c>
      <c r="S94" t="s">
        <v>38</v>
      </c>
      <c r="T94" t="s">
        <v>39</v>
      </c>
      <c r="U94" t="s">
        <v>40</v>
      </c>
      <c r="V94" t="s">
        <v>81</v>
      </c>
      <c r="W94" t="s">
        <v>42</v>
      </c>
      <c r="X94" t="s">
        <v>87</v>
      </c>
    </row>
    <row r="95" spans="1:24" ht="13.5" customHeight="1" x14ac:dyDescent="0.45">
      <c r="A95" t="s">
        <v>586</v>
      </c>
      <c r="B95" t="s">
        <v>25</v>
      </c>
      <c r="C95" t="s">
        <v>25</v>
      </c>
      <c r="D95" t="s">
        <v>587</v>
      </c>
      <c r="E95" t="s">
        <v>588</v>
      </c>
      <c r="F95">
        <v>10.1111</v>
      </c>
      <c r="G95" s="45">
        <v>15300277</v>
      </c>
      <c r="H95" s="6" t="s">
        <v>589</v>
      </c>
      <c r="I95" s="6" t="s">
        <v>29</v>
      </c>
      <c r="J95" s="6" t="s">
        <v>590</v>
      </c>
      <c r="K95" s="10" t="s">
        <v>31</v>
      </c>
      <c r="L95" s="32" t="s">
        <v>236</v>
      </c>
      <c r="M95" s="6" t="s">
        <v>590</v>
      </c>
      <c r="N95" t="s">
        <v>33</v>
      </c>
      <c r="O95" t="s">
        <v>34</v>
      </c>
      <c r="P95" t="s">
        <v>35</v>
      </c>
      <c r="Q95" t="s">
        <v>61</v>
      </c>
      <c r="R95" t="s">
        <v>80</v>
      </c>
      <c r="S95" t="s">
        <v>38</v>
      </c>
      <c r="T95" t="s">
        <v>39</v>
      </c>
      <c r="U95" t="s">
        <v>40</v>
      </c>
      <c r="V95" t="s">
        <v>41</v>
      </c>
      <c r="W95" t="s">
        <v>42</v>
      </c>
      <c r="X95" t="s">
        <v>53</v>
      </c>
    </row>
    <row r="96" spans="1:24" ht="13.5" customHeight="1" x14ac:dyDescent="0.45">
      <c r="A96" t="s">
        <v>460</v>
      </c>
      <c r="B96" t="s">
        <v>25</v>
      </c>
      <c r="C96" t="s">
        <v>25</v>
      </c>
      <c r="D96" t="s">
        <v>591</v>
      </c>
      <c r="E96" t="s">
        <v>592</v>
      </c>
      <c r="F96">
        <v>10.1111</v>
      </c>
      <c r="G96" s="45">
        <v>13652036</v>
      </c>
      <c r="H96" s="6" t="s">
        <v>593</v>
      </c>
      <c r="I96" s="6" t="s">
        <v>29</v>
      </c>
      <c r="J96" s="6" t="s">
        <v>594</v>
      </c>
      <c r="K96" s="4" t="s">
        <v>59</v>
      </c>
      <c r="L96" s="32" t="s">
        <v>2999</v>
      </c>
      <c r="M96" s="6" t="s">
        <v>594</v>
      </c>
      <c r="N96" t="s">
        <v>33</v>
      </c>
      <c r="O96" t="s">
        <v>34</v>
      </c>
      <c r="P96" t="s">
        <v>35</v>
      </c>
      <c r="Q96" t="s">
        <v>61</v>
      </c>
      <c r="R96" t="s">
        <v>80</v>
      </c>
      <c r="S96" t="s">
        <v>38</v>
      </c>
      <c r="T96" t="s">
        <v>39</v>
      </c>
      <c r="U96" t="s">
        <v>40</v>
      </c>
      <c r="V96" t="s">
        <v>41</v>
      </c>
      <c r="W96" t="s">
        <v>42</v>
      </c>
      <c r="X96" t="s">
        <v>53</v>
      </c>
    </row>
    <row r="97" spans="1:24" ht="12.75" customHeight="1" x14ac:dyDescent="0.45">
      <c r="A97" t="s">
        <v>596</v>
      </c>
      <c r="B97" t="s">
        <v>25</v>
      </c>
      <c r="C97" t="s">
        <v>25</v>
      </c>
      <c r="D97" t="s">
        <v>597</v>
      </c>
      <c r="E97" t="s">
        <v>598</v>
      </c>
      <c r="F97">
        <v>10.1111</v>
      </c>
      <c r="G97" s="45">
        <v>13989995</v>
      </c>
      <c r="H97" s="6" t="s">
        <v>599</v>
      </c>
      <c r="I97" s="6" t="s">
        <v>29</v>
      </c>
      <c r="J97" s="6" t="s">
        <v>600</v>
      </c>
      <c r="K97" s="4" t="s">
        <v>59</v>
      </c>
      <c r="L97" s="32">
        <v>5300</v>
      </c>
      <c r="M97" s="6" t="s">
        <v>600</v>
      </c>
      <c r="N97" t="s">
        <v>33</v>
      </c>
      <c r="O97" t="s">
        <v>34</v>
      </c>
      <c r="P97" t="s">
        <v>35</v>
      </c>
      <c r="Q97" t="s">
        <v>61</v>
      </c>
      <c r="R97" t="s">
        <v>50</v>
      </c>
      <c r="S97" t="s">
        <v>38</v>
      </c>
      <c r="T97" t="s">
        <v>39</v>
      </c>
      <c r="U97" t="s">
        <v>601</v>
      </c>
      <c r="V97" t="s">
        <v>41</v>
      </c>
      <c r="W97" t="s">
        <v>42</v>
      </c>
      <c r="X97" t="s">
        <v>53</v>
      </c>
    </row>
    <row r="98" spans="1:24" ht="15.75" customHeight="1" x14ac:dyDescent="0.45">
      <c r="A98" t="s">
        <v>602</v>
      </c>
      <c r="E98" t="s">
        <v>603</v>
      </c>
      <c r="G98" s="45">
        <v>15525279</v>
      </c>
      <c r="H98" s="6" t="s">
        <v>604</v>
      </c>
      <c r="I98" s="6" t="s">
        <v>46</v>
      </c>
      <c r="J98" s="1" t="s">
        <v>294</v>
      </c>
      <c r="K98" s="4" t="s">
        <v>605</v>
      </c>
      <c r="L98" s="32">
        <v>4200</v>
      </c>
      <c r="M98" s="1" t="s">
        <v>606</v>
      </c>
      <c r="N98" t="s">
        <v>46</v>
      </c>
      <c r="O98" t="s">
        <v>34</v>
      </c>
      <c r="P98" t="s">
        <v>102</v>
      </c>
      <c r="Q98" s="2" t="s">
        <v>77</v>
      </c>
      <c r="R98" t="s">
        <v>415</v>
      </c>
      <c r="S98" t="s">
        <v>38</v>
      </c>
      <c r="T98" t="s">
        <v>39</v>
      </c>
      <c r="U98" t="s">
        <v>40</v>
      </c>
      <c r="V98" t="s">
        <v>81</v>
      </c>
      <c r="W98" t="s">
        <v>42</v>
      </c>
      <c r="X98" t="s">
        <v>53</v>
      </c>
    </row>
    <row r="99" spans="1:24" x14ac:dyDescent="0.45">
      <c r="A99" t="s">
        <v>607</v>
      </c>
      <c r="E99" t="s">
        <v>608</v>
      </c>
      <c r="G99" s="45">
        <v>29973805</v>
      </c>
      <c r="H99" t="s">
        <v>609</v>
      </c>
      <c r="I99" s="6" t="s">
        <v>46</v>
      </c>
      <c r="J99" s="1" t="s">
        <v>294</v>
      </c>
      <c r="K99" t="s">
        <v>610</v>
      </c>
      <c r="L99" s="32" t="s">
        <v>611</v>
      </c>
      <c r="M99" s="1" t="s">
        <v>612</v>
      </c>
      <c r="N99" t="s">
        <v>46</v>
      </c>
      <c r="O99" t="s">
        <v>34</v>
      </c>
      <c r="P99" t="s">
        <v>102</v>
      </c>
      <c r="Q99" s="2" t="s">
        <v>77</v>
      </c>
      <c r="R99" t="s">
        <v>172</v>
      </c>
      <c r="S99" t="s">
        <v>38</v>
      </c>
      <c r="T99" t="s">
        <v>39</v>
      </c>
      <c r="U99" t="s">
        <v>40</v>
      </c>
      <c r="V99" t="s">
        <v>80</v>
      </c>
      <c r="W99" t="s">
        <v>42</v>
      </c>
      <c r="X99" t="s">
        <v>53</v>
      </c>
    </row>
    <row r="100" spans="1:24" ht="13.5" customHeight="1" x14ac:dyDescent="0.45">
      <c r="A100" t="s">
        <v>613</v>
      </c>
      <c r="E100" t="s">
        <v>614</v>
      </c>
      <c r="G100" s="45">
        <v>23528729</v>
      </c>
      <c r="H100" s="6" t="s">
        <v>615</v>
      </c>
      <c r="I100" s="6" t="s">
        <v>46</v>
      </c>
      <c r="J100" s="1" t="s">
        <v>294</v>
      </c>
      <c r="K100" s="4" t="s">
        <v>605</v>
      </c>
      <c r="L100" s="32" t="s">
        <v>616</v>
      </c>
      <c r="M100" s="1" t="s">
        <v>617</v>
      </c>
      <c r="N100" t="s">
        <v>46</v>
      </c>
      <c r="O100" t="s">
        <v>34</v>
      </c>
      <c r="P100" t="s">
        <v>102</v>
      </c>
      <c r="Q100" s="2" t="s">
        <v>77</v>
      </c>
      <c r="R100" t="s">
        <v>415</v>
      </c>
      <c r="S100" t="s">
        <v>38</v>
      </c>
      <c r="T100" s="2" t="s">
        <v>39</v>
      </c>
      <c r="U100" t="s">
        <v>40</v>
      </c>
      <c r="V100" t="s">
        <v>81</v>
      </c>
      <c r="W100" t="s">
        <v>42</v>
      </c>
      <c r="X100" t="s">
        <v>53</v>
      </c>
    </row>
    <row r="101" spans="1:24" ht="13.5" customHeight="1" x14ac:dyDescent="0.45">
      <c r="A101" t="s">
        <v>618</v>
      </c>
      <c r="E101" t="s">
        <v>619</v>
      </c>
      <c r="G101" s="45">
        <v>23528737</v>
      </c>
      <c r="H101" t="s">
        <v>620</v>
      </c>
      <c r="I101" s="6" t="s">
        <v>46</v>
      </c>
      <c r="J101" s="1" t="s">
        <v>508</v>
      </c>
      <c r="K101" s="9" t="s">
        <v>59</v>
      </c>
      <c r="L101" s="32" t="s">
        <v>616</v>
      </c>
      <c r="M101" s="8" t="s">
        <v>621</v>
      </c>
      <c r="N101" t="s">
        <v>46</v>
      </c>
      <c r="O101" s="8" t="s">
        <v>345</v>
      </c>
      <c r="P101" t="s">
        <v>35</v>
      </c>
      <c r="Q101" t="s">
        <v>49</v>
      </c>
      <c r="R101" t="s">
        <v>415</v>
      </c>
      <c r="S101" t="s">
        <v>38</v>
      </c>
      <c r="T101" t="s">
        <v>77</v>
      </c>
      <c r="U101" t="s">
        <v>40</v>
      </c>
      <c r="V101" t="s">
        <v>80</v>
      </c>
      <c r="W101" s="8" t="s">
        <v>622</v>
      </c>
      <c r="X101" t="s">
        <v>53</v>
      </c>
    </row>
    <row r="102" spans="1:24" ht="13.5" customHeight="1" x14ac:dyDescent="0.45">
      <c r="A102" t="s">
        <v>623</v>
      </c>
      <c r="B102" t="s">
        <v>25</v>
      </c>
      <c r="C102" t="s">
        <v>25</v>
      </c>
      <c r="D102" t="s">
        <v>624</v>
      </c>
      <c r="E102" t="s">
        <v>625</v>
      </c>
      <c r="F102">
        <v>10.1111</v>
      </c>
      <c r="G102" s="45">
        <v>15481433</v>
      </c>
      <c r="H102" s="6" t="s">
        <v>626</v>
      </c>
      <c r="I102" s="6" t="s">
        <v>29</v>
      </c>
      <c r="J102" s="8" t="s">
        <v>74</v>
      </c>
      <c r="K102" s="10" t="s">
        <v>31</v>
      </c>
      <c r="L102" s="32" t="s">
        <v>852</v>
      </c>
      <c r="M102" s="1" t="s">
        <v>74</v>
      </c>
      <c r="N102" t="s">
        <v>78</v>
      </c>
      <c r="O102" s="8" t="s">
        <v>627</v>
      </c>
      <c r="P102" t="s">
        <v>35</v>
      </c>
      <c r="Q102" t="s">
        <v>79</v>
      </c>
      <c r="R102" t="s">
        <v>415</v>
      </c>
      <c r="S102" t="s">
        <v>38</v>
      </c>
      <c r="T102" t="s">
        <v>93</v>
      </c>
      <c r="U102" t="s">
        <v>628</v>
      </c>
      <c r="V102" t="s">
        <v>41</v>
      </c>
      <c r="W102" t="s">
        <v>42</v>
      </c>
      <c r="X102" t="s">
        <v>43</v>
      </c>
    </row>
    <row r="103" spans="1:24" ht="13.5" customHeight="1" x14ac:dyDescent="0.45">
      <c r="A103" t="s">
        <v>629</v>
      </c>
      <c r="B103" t="s">
        <v>25</v>
      </c>
      <c r="C103" t="s">
        <v>25</v>
      </c>
      <c r="D103" t="s">
        <v>630</v>
      </c>
      <c r="E103" t="s">
        <v>631</v>
      </c>
      <c r="F103">
        <v>10.1111</v>
      </c>
      <c r="G103" s="45">
        <v>17441714</v>
      </c>
      <c r="H103" s="6" t="s">
        <v>632</v>
      </c>
      <c r="I103" s="6" t="s">
        <v>29</v>
      </c>
      <c r="J103" s="8" t="s">
        <v>633</v>
      </c>
      <c r="K103" s="9" t="s">
        <v>100</v>
      </c>
      <c r="L103" s="32" t="s">
        <v>5250</v>
      </c>
      <c r="M103" s="8" t="s">
        <v>633</v>
      </c>
      <c r="N103" t="s">
        <v>33</v>
      </c>
      <c r="O103" t="s">
        <v>34</v>
      </c>
      <c r="P103" t="s">
        <v>35</v>
      </c>
      <c r="Q103" t="s">
        <v>61</v>
      </c>
      <c r="R103" t="s">
        <v>80</v>
      </c>
      <c r="S103" t="s">
        <v>38</v>
      </c>
      <c r="T103" t="s">
        <v>39</v>
      </c>
      <c r="U103" t="s">
        <v>40</v>
      </c>
      <c r="V103" t="s">
        <v>81</v>
      </c>
      <c r="W103" t="s">
        <v>42</v>
      </c>
      <c r="X103" t="s">
        <v>115</v>
      </c>
    </row>
    <row r="104" spans="1:24" ht="13.5" customHeight="1" x14ac:dyDescent="0.45">
      <c r="A104" t="s">
        <v>442</v>
      </c>
      <c r="B104" t="s">
        <v>25</v>
      </c>
      <c r="C104" t="s">
        <v>25</v>
      </c>
      <c r="D104" t="s">
        <v>634</v>
      </c>
      <c r="E104" t="s">
        <v>635</v>
      </c>
      <c r="F104">
        <v>10.1111</v>
      </c>
      <c r="G104" s="45">
        <v>15481425</v>
      </c>
      <c r="H104" s="6" t="s">
        <v>636</v>
      </c>
      <c r="I104" s="6" t="s">
        <v>29</v>
      </c>
      <c r="J104" s="8" t="s">
        <v>74</v>
      </c>
      <c r="K104" s="10" t="s">
        <v>31</v>
      </c>
      <c r="L104" s="32" t="s">
        <v>852</v>
      </c>
      <c r="M104" s="1" t="s">
        <v>74</v>
      </c>
      <c r="N104" t="s">
        <v>78</v>
      </c>
      <c r="O104" s="8" t="s">
        <v>627</v>
      </c>
      <c r="P104" t="s">
        <v>79</v>
      </c>
      <c r="Q104" t="s">
        <v>79</v>
      </c>
      <c r="R104" t="s">
        <v>415</v>
      </c>
      <c r="S104" t="s">
        <v>38</v>
      </c>
      <c r="T104" t="s">
        <v>93</v>
      </c>
      <c r="U104" t="s">
        <v>637</v>
      </c>
      <c r="V104" t="s">
        <v>80</v>
      </c>
      <c r="W104" t="s">
        <v>42</v>
      </c>
      <c r="X104" t="s">
        <v>43</v>
      </c>
    </row>
    <row r="105" spans="1:24" ht="13.5" customHeight="1" x14ac:dyDescent="0.45">
      <c r="A105" t="s">
        <v>638</v>
      </c>
      <c r="E105" t="s">
        <v>639</v>
      </c>
      <c r="G105">
        <v>14678276</v>
      </c>
      <c r="H105" s="6" t="s">
        <v>640</v>
      </c>
      <c r="I105" s="6" t="s">
        <v>29</v>
      </c>
      <c r="J105" s="8" t="s">
        <v>74</v>
      </c>
      <c r="K105" s="16" t="s">
        <v>641</v>
      </c>
      <c r="L105" s="32" t="s">
        <v>642</v>
      </c>
      <c r="M105" s="1" t="s">
        <v>74</v>
      </c>
      <c r="N105" t="s">
        <v>33</v>
      </c>
      <c r="O105" s="17" t="s">
        <v>345</v>
      </c>
      <c r="P105" t="s">
        <v>35</v>
      </c>
      <c r="Q105" t="s">
        <v>61</v>
      </c>
      <c r="R105" t="s">
        <v>50</v>
      </c>
      <c r="S105" s="17" t="s">
        <v>643</v>
      </c>
      <c r="T105" t="s">
        <v>39</v>
      </c>
      <c r="U105" s="17" t="s">
        <v>314</v>
      </c>
      <c r="V105" t="s">
        <v>81</v>
      </c>
      <c r="W105" t="s">
        <v>42</v>
      </c>
      <c r="X105" t="s">
        <v>43</v>
      </c>
    </row>
    <row r="106" spans="1:24" ht="13.5" customHeight="1" x14ac:dyDescent="0.45">
      <c r="A106" t="s">
        <v>644</v>
      </c>
      <c r="E106" t="s">
        <v>645</v>
      </c>
      <c r="G106">
        <v>15372197</v>
      </c>
      <c r="H106" s="16" t="s">
        <v>646</v>
      </c>
      <c r="I106" s="6" t="s">
        <v>29</v>
      </c>
      <c r="J106" s="8" t="s">
        <v>74</v>
      </c>
      <c r="K106" s="16" t="s">
        <v>641</v>
      </c>
      <c r="L106" s="32">
        <v>2660</v>
      </c>
      <c r="M106" s="8" t="s">
        <v>647</v>
      </c>
      <c r="N106" t="s">
        <v>33</v>
      </c>
      <c r="O106" s="8" t="s">
        <v>345</v>
      </c>
      <c r="P106" t="s">
        <v>35</v>
      </c>
      <c r="Q106" t="s">
        <v>61</v>
      </c>
      <c r="R106" t="s">
        <v>80</v>
      </c>
      <c r="S106" s="17" t="s">
        <v>648</v>
      </c>
      <c r="T106" t="s">
        <v>39</v>
      </c>
      <c r="U106" s="8" t="s">
        <v>648</v>
      </c>
      <c r="V106" t="s">
        <v>41</v>
      </c>
      <c r="W106" s="17" t="s">
        <v>649</v>
      </c>
      <c r="X106" t="s">
        <v>53</v>
      </c>
    </row>
    <row r="107" spans="1:24" ht="13.5" customHeight="1" x14ac:dyDescent="0.45">
      <c r="A107" t="s">
        <v>650</v>
      </c>
      <c r="B107" t="s">
        <v>25</v>
      </c>
      <c r="C107" t="s">
        <v>25</v>
      </c>
      <c r="D107" t="s">
        <v>651</v>
      </c>
      <c r="E107" t="s">
        <v>652</v>
      </c>
      <c r="F107">
        <v>10.100199999999999</v>
      </c>
      <c r="G107" s="45">
        <v>15732770</v>
      </c>
      <c r="H107" s="6" t="s">
        <v>653</v>
      </c>
      <c r="I107" s="6" t="s">
        <v>29</v>
      </c>
      <c r="J107" s="6" t="s">
        <v>654</v>
      </c>
      <c r="K107" s="10" t="s">
        <v>31</v>
      </c>
      <c r="L107" s="32" t="s">
        <v>236</v>
      </c>
      <c r="M107" s="6" t="s">
        <v>654</v>
      </c>
      <c r="N107" t="s">
        <v>33</v>
      </c>
      <c r="O107" t="s">
        <v>34</v>
      </c>
      <c r="P107" t="s">
        <v>35</v>
      </c>
      <c r="Q107" t="s">
        <v>36</v>
      </c>
      <c r="R107" t="s">
        <v>37</v>
      </c>
      <c r="S107" t="s">
        <v>38</v>
      </c>
      <c r="T107" t="s">
        <v>39</v>
      </c>
      <c r="U107" t="s">
        <v>77</v>
      </c>
      <c r="V107" t="s">
        <v>41</v>
      </c>
      <c r="W107" t="s">
        <v>42</v>
      </c>
      <c r="X107" t="s">
        <v>43</v>
      </c>
    </row>
    <row r="108" spans="1:24" ht="13.5" customHeight="1" x14ac:dyDescent="0.45">
      <c r="A108" t="s">
        <v>656</v>
      </c>
      <c r="B108" t="s">
        <v>25</v>
      </c>
      <c r="C108" t="s">
        <v>25</v>
      </c>
      <c r="D108" t="s">
        <v>657</v>
      </c>
      <c r="E108" t="s">
        <v>658</v>
      </c>
      <c r="F108">
        <v>10.1111</v>
      </c>
      <c r="G108" s="45">
        <v>15367150</v>
      </c>
      <c r="H108" s="6" t="s">
        <v>659</v>
      </c>
      <c r="I108" s="6" t="s">
        <v>29</v>
      </c>
      <c r="J108" s="6" t="s">
        <v>660</v>
      </c>
      <c r="K108" s="9" t="s">
        <v>75</v>
      </c>
      <c r="L108" s="32" t="s">
        <v>661</v>
      </c>
      <c r="M108" s="6" t="s">
        <v>660</v>
      </c>
      <c r="N108" t="s">
        <v>78</v>
      </c>
      <c r="O108" s="1" t="s">
        <v>662</v>
      </c>
      <c r="P108" t="s">
        <v>79</v>
      </c>
      <c r="Q108" t="s">
        <v>79</v>
      </c>
      <c r="R108" t="s">
        <v>80</v>
      </c>
      <c r="S108" t="s">
        <v>38</v>
      </c>
      <c r="T108" t="s">
        <v>39</v>
      </c>
      <c r="U108" t="s">
        <v>40</v>
      </c>
      <c r="V108" t="s">
        <v>80</v>
      </c>
      <c r="W108" t="s">
        <v>42</v>
      </c>
      <c r="X108" t="s">
        <v>53</v>
      </c>
    </row>
    <row r="109" spans="1:24" ht="13.5" customHeight="1" x14ac:dyDescent="0.45">
      <c r="A109" t="s">
        <v>663</v>
      </c>
      <c r="B109" t="s">
        <v>25</v>
      </c>
      <c r="C109" t="s">
        <v>25</v>
      </c>
      <c r="D109" t="s">
        <v>664</v>
      </c>
      <c r="E109" t="s">
        <v>665</v>
      </c>
      <c r="F109">
        <v>10.100199999999999</v>
      </c>
      <c r="G109" s="45">
        <v>10968652</v>
      </c>
      <c r="H109" s="6" t="s">
        <v>666</v>
      </c>
      <c r="I109" s="6" t="s">
        <v>29</v>
      </c>
      <c r="J109" s="8" t="s">
        <v>74</v>
      </c>
      <c r="K109" s="10" t="s">
        <v>31</v>
      </c>
      <c r="L109" s="32" t="s">
        <v>5889</v>
      </c>
      <c r="M109" s="8" t="s">
        <v>668</v>
      </c>
      <c r="N109" t="s">
        <v>33</v>
      </c>
      <c r="O109" t="s">
        <v>34</v>
      </c>
      <c r="P109" t="s">
        <v>35</v>
      </c>
      <c r="Q109" t="s">
        <v>61</v>
      </c>
      <c r="R109" t="s">
        <v>80</v>
      </c>
      <c r="S109" t="s">
        <v>38</v>
      </c>
      <c r="T109" t="s">
        <v>39</v>
      </c>
      <c r="U109" t="s">
        <v>40</v>
      </c>
      <c r="V109" t="s">
        <v>41</v>
      </c>
      <c r="W109" t="s">
        <v>42</v>
      </c>
      <c r="X109" t="s">
        <v>53</v>
      </c>
    </row>
    <row r="110" spans="1:24" ht="13.5" customHeight="1" x14ac:dyDescent="0.45">
      <c r="A110" t="s">
        <v>669</v>
      </c>
      <c r="B110" t="s">
        <v>25</v>
      </c>
      <c r="C110" t="s">
        <v>25</v>
      </c>
      <c r="D110" t="s">
        <v>670</v>
      </c>
      <c r="E110" t="s">
        <v>671</v>
      </c>
      <c r="F110">
        <v>10.100199999999999</v>
      </c>
      <c r="G110" s="45">
        <v>15206300</v>
      </c>
      <c r="H110" s="6" t="s">
        <v>672</v>
      </c>
      <c r="I110" s="6" t="s">
        <v>29</v>
      </c>
      <c r="J110" s="6" t="s">
        <v>673</v>
      </c>
      <c r="K110" s="10" t="s">
        <v>31</v>
      </c>
      <c r="L110" s="32" t="s">
        <v>1513</v>
      </c>
      <c r="M110" s="6" t="s">
        <v>673</v>
      </c>
      <c r="N110" t="s">
        <v>33</v>
      </c>
      <c r="O110" t="s">
        <v>34</v>
      </c>
      <c r="P110" t="s">
        <v>35</v>
      </c>
      <c r="Q110" t="s">
        <v>61</v>
      </c>
      <c r="R110" t="s">
        <v>80</v>
      </c>
      <c r="S110" t="s">
        <v>38</v>
      </c>
      <c r="T110" t="s">
        <v>39</v>
      </c>
      <c r="U110" t="s">
        <v>40</v>
      </c>
      <c r="V110" t="s">
        <v>41</v>
      </c>
      <c r="W110" t="s">
        <v>42</v>
      </c>
      <c r="X110" t="s">
        <v>53</v>
      </c>
    </row>
    <row r="111" spans="1:24" ht="13.5" customHeight="1" x14ac:dyDescent="0.45">
      <c r="A111" t="s">
        <v>675</v>
      </c>
      <c r="B111" t="s">
        <v>25</v>
      </c>
      <c r="C111" t="s">
        <v>25</v>
      </c>
      <c r="D111" t="s">
        <v>676</v>
      </c>
      <c r="E111" t="s">
        <v>677</v>
      </c>
      <c r="F111">
        <v>10.100199999999999</v>
      </c>
      <c r="G111" s="45">
        <v>10970274</v>
      </c>
      <c r="H111" s="6" t="s">
        <v>678</v>
      </c>
      <c r="I111" s="6" t="s">
        <v>29</v>
      </c>
      <c r="J111" s="6" t="s">
        <v>679</v>
      </c>
      <c r="K111" s="6" t="s">
        <v>100</v>
      </c>
      <c r="L111" s="32" t="s">
        <v>376</v>
      </c>
      <c r="M111" s="6" t="s">
        <v>679</v>
      </c>
      <c r="N111" t="s">
        <v>33</v>
      </c>
      <c r="O111" t="s">
        <v>34</v>
      </c>
      <c r="P111" t="s">
        <v>35</v>
      </c>
      <c r="Q111" t="s">
        <v>61</v>
      </c>
      <c r="R111" t="s">
        <v>80</v>
      </c>
      <c r="S111" t="s">
        <v>38</v>
      </c>
      <c r="T111" t="s">
        <v>39</v>
      </c>
      <c r="U111" s="8" t="s">
        <v>40</v>
      </c>
      <c r="V111" t="s">
        <v>41</v>
      </c>
      <c r="W111" t="s">
        <v>42</v>
      </c>
      <c r="X111" t="s">
        <v>43</v>
      </c>
    </row>
    <row r="112" spans="1:24" ht="13.5" customHeight="1" x14ac:dyDescent="0.45">
      <c r="A112" t="s">
        <v>680</v>
      </c>
      <c r="B112" t="s">
        <v>25</v>
      </c>
      <c r="C112" t="s">
        <v>25</v>
      </c>
      <c r="D112" t="s">
        <v>681</v>
      </c>
      <c r="E112" t="s">
        <v>682</v>
      </c>
      <c r="F112">
        <v>10.100199999999999</v>
      </c>
      <c r="G112" s="45">
        <v>15524876</v>
      </c>
      <c r="H112" s="6" t="s">
        <v>683</v>
      </c>
      <c r="I112" s="6" t="s">
        <v>29</v>
      </c>
      <c r="J112" s="6" t="s">
        <v>684</v>
      </c>
      <c r="K112" s="6" t="s">
        <v>100</v>
      </c>
      <c r="L112" s="32" t="s">
        <v>1536</v>
      </c>
      <c r="M112" s="6" t="s">
        <v>684</v>
      </c>
      <c r="N112" t="s">
        <v>33</v>
      </c>
      <c r="O112" t="s">
        <v>34</v>
      </c>
      <c r="P112" t="s">
        <v>35</v>
      </c>
      <c r="Q112" t="s">
        <v>61</v>
      </c>
      <c r="R112" t="s">
        <v>50</v>
      </c>
      <c r="S112" t="s">
        <v>38</v>
      </c>
      <c r="T112" t="s">
        <v>39</v>
      </c>
      <c r="U112" t="s">
        <v>40</v>
      </c>
      <c r="V112" t="s">
        <v>41</v>
      </c>
      <c r="W112" t="s">
        <v>42</v>
      </c>
      <c r="X112" t="s">
        <v>53</v>
      </c>
    </row>
    <row r="113" spans="1:24" ht="13.5" customHeight="1" x14ac:dyDescent="0.45">
      <c r="A113" t="s">
        <v>686</v>
      </c>
      <c r="B113" t="s">
        <v>25</v>
      </c>
      <c r="C113" t="s">
        <v>25</v>
      </c>
      <c r="D113" t="s">
        <v>687</v>
      </c>
      <c r="E113" t="s">
        <v>688</v>
      </c>
      <c r="F113">
        <v>10.100199999999999</v>
      </c>
      <c r="G113" s="45">
        <v>15524876</v>
      </c>
      <c r="H113" s="6" t="s">
        <v>689</v>
      </c>
      <c r="I113" s="6" t="s">
        <v>29</v>
      </c>
      <c r="J113" s="6" t="s">
        <v>684</v>
      </c>
      <c r="K113" s="6" t="s">
        <v>100</v>
      </c>
      <c r="L113" s="32" t="s">
        <v>3510</v>
      </c>
      <c r="M113" s="6" t="s">
        <v>684</v>
      </c>
      <c r="N113" t="s">
        <v>33</v>
      </c>
      <c r="O113" t="s">
        <v>34</v>
      </c>
      <c r="P113" t="s">
        <v>35</v>
      </c>
      <c r="Q113" t="s">
        <v>61</v>
      </c>
      <c r="R113" t="s">
        <v>80</v>
      </c>
      <c r="S113" t="s">
        <v>38</v>
      </c>
      <c r="T113" t="s">
        <v>39</v>
      </c>
      <c r="U113" t="s">
        <v>40</v>
      </c>
      <c r="V113" t="s">
        <v>41</v>
      </c>
      <c r="W113" t="s">
        <v>42</v>
      </c>
      <c r="X113" t="s">
        <v>53</v>
      </c>
    </row>
    <row r="114" spans="1:24" ht="13.5" customHeight="1" x14ac:dyDescent="0.45">
      <c r="A114" t="s">
        <v>691</v>
      </c>
      <c r="B114" t="s">
        <v>25</v>
      </c>
      <c r="C114" t="s">
        <v>25</v>
      </c>
      <c r="D114" t="s">
        <v>692</v>
      </c>
      <c r="E114" t="s">
        <v>693</v>
      </c>
      <c r="F114">
        <v>10.100199999999999</v>
      </c>
      <c r="G114" s="45">
        <v>15524876</v>
      </c>
      <c r="H114" s="6" t="s">
        <v>694</v>
      </c>
      <c r="I114" s="6" t="s">
        <v>29</v>
      </c>
      <c r="J114" s="6" t="s">
        <v>684</v>
      </c>
      <c r="K114" s="6" t="s">
        <v>100</v>
      </c>
      <c r="L114" s="32" t="s">
        <v>1592</v>
      </c>
      <c r="M114" s="6" t="s">
        <v>684</v>
      </c>
      <c r="N114" t="s">
        <v>33</v>
      </c>
      <c r="O114" t="s">
        <v>34</v>
      </c>
      <c r="P114" t="s">
        <v>35</v>
      </c>
      <c r="Q114" t="s">
        <v>61</v>
      </c>
      <c r="R114" t="s">
        <v>80</v>
      </c>
      <c r="S114" t="s">
        <v>38</v>
      </c>
      <c r="T114" t="s">
        <v>39</v>
      </c>
      <c r="U114" t="s">
        <v>40</v>
      </c>
      <c r="V114" t="s">
        <v>41</v>
      </c>
      <c r="W114" t="s">
        <v>42</v>
      </c>
      <c r="X114" t="s">
        <v>53</v>
      </c>
    </row>
    <row r="115" spans="1:24" ht="13.5" customHeight="1" x14ac:dyDescent="0.45">
      <c r="A115" t="s">
        <v>696</v>
      </c>
      <c r="B115" t="s">
        <v>25</v>
      </c>
      <c r="C115" t="s">
        <v>25</v>
      </c>
      <c r="D115" t="s">
        <v>697</v>
      </c>
      <c r="E115" t="s">
        <v>698</v>
      </c>
      <c r="F115">
        <v>10.100199999999999</v>
      </c>
      <c r="G115" s="45">
        <v>10968644</v>
      </c>
      <c r="H115" s="6" t="s">
        <v>699</v>
      </c>
      <c r="I115" s="6" t="s">
        <v>46</v>
      </c>
      <c r="J115" s="6" t="s">
        <v>700</v>
      </c>
      <c r="K115" s="6" t="s">
        <v>100</v>
      </c>
      <c r="L115" s="32" t="s">
        <v>701</v>
      </c>
      <c r="M115" s="6" t="s">
        <v>700</v>
      </c>
      <c r="N115" t="s">
        <v>33</v>
      </c>
      <c r="O115" t="s">
        <v>34</v>
      </c>
      <c r="P115" t="s">
        <v>35</v>
      </c>
      <c r="Q115" t="s">
        <v>49</v>
      </c>
      <c r="R115" t="s">
        <v>50</v>
      </c>
      <c r="S115" t="s">
        <v>38</v>
      </c>
      <c r="T115" t="s">
        <v>39</v>
      </c>
      <c r="U115" t="s">
        <v>40</v>
      </c>
      <c r="V115" t="s">
        <v>41</v>
      </c>
      <c r="W115" t="s">
        <v>42</v>
      </c>
      <c r="X115" t="s">
        <v>53</v>
      </c>
    </row>
    <row r="116" spans="1:24" ht="13.5" customHeight="1" x14ac:dyDescent="0.45">
      <c r="A116" t="s">
        <v>702</v>
      </c>
      <c r="B116" t="s">
        <v>25</v>
      </c>
      <c r="C116" t="s">
        <v>25</v>
      </c>
      <c r="D116" t="s">
        <v>703</v>
      </c>
      <c r="E116" t="s">
        <v>704</v>
      </c>
      <c r="F116">
        <v>10.1111</v>
      </c>
      <c r="G116" s="45">
        <v>15405907</v>
      </c>
      <c r="H116" t="s">
        <v>705</v>
      </c>
      <c r="I116" s="6" t="s">
        <v>29</v>
      </c>
      <c r="J116" t="s">
        <v>706</v>
      </c>
      <c r="K116" s="6" t="s">
        <v>100</v>
      </c>
      <c r="L116" s="32" t="s">
        <v>724</v>
      </c>
      <c r="M116" t="s">
        <v>706</v>
      </c>
      <c r="N116" t="s">
        <v>33</v>
      </c>
      <c r="O116" t="s">
        <v>34</v>
      </c>
      <c r="P116" t="s">
        <v>35</v>
      </c>
      <c r="Q116" t="s">
        <v>36</v>
      </c>
      <c r="R116" t="s">
        <v>50</v>
      </c>
      <c r="S116" t="s">
        <v>38</v>
      </c>
      <c r="T116" t="s">
        <v>77</v>
      </c>
      <c r="U116" t="s">
        <v>77</v>
      </c>
      <c r="V116" t="s">
        <v>80</v>
      </c>
      <c r="W116" t="s">
        <v>42</v>
      </c>
      <c r="X116" t="s">
        <v>43</v>
      </c>
    </row>
    <row r="117" spans="1:24" ht="13.5" customHeight="1" x14ac:dyDescent="0.45">
      <c r="A117" t="s">
        <v>707</v>
      </c>
      <c r="B117" t="s">
        <v>25</v>
      </c>
      <c r="C117" t="s">
        <v>25</v>
      </c>
      <c r="D117" t="s">
        <v>708</v>
      </c>
      <c r="E117" t="s">
        <v>709</v>
      </c>
      <c r="F117">
        <v>10.100199999999999</v>
      </c>
      <c r="G117" s="45">
        <v>10982345</v>
      </c>
      <c r="H117" t="s">
        <v>710</v>
      </c>
      <c r="I117" s="6" t="s">
        <v>29</v>
      </c>
      <c r="J117" t="s">
        <v>711</v>
      </c>
      <c r="K117" s="6" t="s">
        <v>100</v>
      </c>
      <c r="L117" s="32" t="s">
        <v>712</v>
      </c>
      <c r="M117" t="s">
        <v>711</v>
      </c>
      <c r="N117" t="s">
        <v>33</v>
      </c>
      <c r="O117" s="8" t="s">
        <v>34</v>
      </c>
      <c r="P117" t="s">
        <v>35</v>
      </c>
      <c r="Q117" t="s">
        <v>61</v>
      </c>
      <c r="R117" t="s">
        <v>80</v>
      </c>
      <c r="S117" t="s">
        <v>38</v>
      </c>
      <c r="T117" t="s">
        <v>39</v>
      </c>
      <c r="U117" t="s">
        <v>40</v>
      </c>
      <c r="V117" t="s">
        <v>41</v>
      </c>
      <c r="W117" t="s">
        <v>42</v>
      </c>
      <c r="X117" t="s">
        <v>53</v>
      </c>
    </row>
    <row r="118" spans="1:24" ht="13.5" customHeight="1" x14ac:dyDescent="0.45">
      <c r="A118" t="s">
        <v>713</v>
      </c>
      <c r="B118" t="s">
        <v>25</v>
      </c>
      <c r="C118" t="s">
        <v>25</v>
      </c>
      <c r="D118" t="s">
        <v>714</v>
      </c>
      <c r="E118" t="s">
        <v>715</v>
      </c>
      <c r="F118">
        <v>10.1111</v>
      </c>
      <c r="G118" s="45">
        <v>16000897</v>
      </c>
      <c r="H118" t="s">
        <v>716</v>
      </c>
      <c r="I118" s="6" t="s">
        <v>29</v>
      </c>
      <c r="J118" t="s">
        <v>717</v>
      </c>
      <c r="K118" s="6" t="s">
        <v>100</v>
      </c>
      <c r="L118" s="32" t="s">
        <v>718</v>
      </c>
      <c r="M118" t="s">
        <v>717</v>
      </c>
      <c r="N118" t="s">
        <v>33</v>
      </c>
      <c r="O118" t="s">
        <v>34</v>
      </c>
      <c r="P118" t="s">
        <v>35</v>
      </c>
      <c r="Q118" t="s">
        <v>61</v>
      </c>
      <c r="R118" t="s">
        <v>80</v>
      </c>
      <c r="S118" t="s">
        <v>38</v>
      </c>
      <c r="T118" t="s">
        <v>39</v>
      </c>
      <c r="U118" t="s">
        <v>40</v>
      </c>
      <c r="V118" t="s">
        <v>41</v>
      </c>
      <c r="W118" t="s">
        <v>42</v>
      </c>
      <c r="X118" t="s">
        <v>53</v>
      </c>
    </row>
    <row r="119" spans="1:24" ht="13.5" customHeight="1" x14ac:dyDescent="0.45">
      <c r="A119" t="s">
        <v>719</v>
      </c>
      <c r="B119" t="s">
        <v>25</v>
      </c>
      <c r="C119" t="s">
        <v>25</v>
      </c>
      <c r="D119" t="s">
        <v>720</v>
      </c>
      <c r="E119" t="s">
        <v>721</v>
      </c>
      <c r="F119">
        <v>10.1111</v>
      </c>
      <c r="G119" s="45">
        <v>16006143</v>
      </c>
      <c r="H119" t="s">
        <v>722</v>
      </c>
      <c r="I119" s="6" t="s">
        <v>29</v>
      </c>
      <c r="J119" t="s">
        <v>723</v>
      </c>
      <c r="K119" s="9" t="s">
        <v>59</v>
      </c>
      <c r="L119" s="32" t="s">
        <v>724</v>
      </c>
      <c r="M119" t="s">
        <v>723</v>
      </c>
      <c r="N119" t="s">
        <v>33</v>
      </c>
      <c r="O119" t="s">
        <v>34</v>
      </c>
      <c r="P119" t="s">
        <v>35</v>
      </c>
      <c r="Q119" t="s">
        <v>61</v>
      </c>
      <c r="R119" t="s">
        <v>50</v>
      </c>
      <c r="S119" t="s">
        <v>38</v>
      </c>
      <c r="T119" t="s">
        <v>39</v>
      </c>
      <c r="U119" t="s">
        <v>40</v>
      </c>
      <c r="V119" t="s">
        <v>41</v>
      </c>
      <c r="W119" t="s">
        <v>42</v>
      </c>
      <c r="X119" t="s">
        <v>53</v>
      </c>
    </row>
    <row r="120" spans="1:24" ht="13.5" customHeight="1" x14ac:dyDescent="0.45">
      <c r="A120" t="s">
        <v>725</v>
      </c>
      <c r="B120" t="s">
        <v>25</v>
      </c>
      <c r="C120" t="s">
        <v>25</v>
      </c>
      <c r="D120" t="s">
        <v>726</v>
      </c>
      <c r="E120" t="s">
        <v>727</v>
      </c>
      <c r="F120">
        <v>10.1111</v>
      </c>
      <c r="G120" s="45">
        <v>15210391</v>
      </c>
      <c r="H120" t="s">
        <v>728</v>
      </c>
      <c r="I120" s="6" t="s">
        <v>29</v>
      </c>
      <c r="J120" t="s">
        <v>729</v>
      </c>
      <c r="K120" s="6" t="s">
        <v>100</v>
      </c>
      <c r="L120" s="32" t="s">
        <v>690</v>
      </c>
      <c r="M120" t="s">
        <v>729</v>
      </c>
      <c r="N120" t="s">
        <v>33</v>
      </c>
      <c r="O120" t="s">
        <v>34</v>
      </c>
      <c r="P120" t="s">
        <v>35</v>
      </c>
      <c r="Q120" t="s">
        <v>61</v>
      </c>
      <c r="R120" t="s">
        <v>80</v>
      </c>
      <c r="S120" t="s">
        <v>38</v>
      </c>
      <c r="T120" t="s">
        <v>39</v>
      </c>
      <c r="U120" t="s">
        <v>40</v>
      </c>
      <c r="V120" t="s">
        <v>41</v>
      </c>
      <c r="W120" t="s">
        <v>42</v>
      </c>
      <c r="X120" t="s">
        <v>53</v>
      </c>
    </row>
    <row r="121" spans="1:24" ht="13.5" customHeight="1" x14ac:dyDescent="0.45">
      <c r="A121" t="s">
        <v>730</v>
      </c>
      <c r="B121" t="s">
        <v>25</v>
      </c>
      <c r="C121" t="s">
        <v>25</v>
      </c>
      <c r="D121" t="s">
        <v>731</v>
      </c>
      <c r="E121" t="s">
        <v>732</v>
      </c>
      <c r="F121">
        <v>10.1111</v>
      </c>
      <c r="G121" s="45">
        <v>13652044</v>
      </c>
      <c r="H121" t="s">
        <v>733</v>
      </c>
      <c r="I121" s="6" t="s">
        <v>29</v>
      </c>
      <c r="J121" t="s">
        <v>734</v>
      </c>
      <c r="K121" s="9" t="s">
        <v>59</v>
      </c>
      <c r="L121" s="32" t="s">
        <v>10281</v>
      </c>
      <c r="M121" t="s">
        <v>734</v>
      </c>
      <c r="N121" t="s">
        <v>33</v>
      </c>
      <c r="O121" t="s">
        <v>34</v>
      </c>
      <c r="P121" t="s">
        <v>35</v>
      </c>
      <c r="Q121" t="s">
        <v>61</v>
      </c>
      <c r="R121" t="s">
        <v>80</v>
      </c>
      <c r="S121" t="s">
        <v>38</v>
      </c>
      <c r="T121" t="s">
        <v>39</v>
      </c>
      <c r="U121" t="s">
        <v>40</v>
      </c>
      <c r="V121" t="s">
        <v>81</v>
      </c>
      <c r="W121" t="s">
        <v>42</v>
      </c>
      <c r="X121" t="s">
        <v>115</v>
      </c>
    </row>
    <row r="122" spans="1:24" ht="13.5" customHeight="1" x14ac:dyDescent="0.45">
      <c r="A122" t="s">
        <v>736</v>
      </c>
      <c r="G122" s="45">
        <v>26373726</v>
      </c>
      <c r="H122" t="s">
        <v>737</v>
      </c>
      <c r="I122" t="s">
        <v>46</v>
      </c>
      <c r="J122" t="s">
        <v>738</v>
      </c>
      <c r="K122" s="6" t="s">
        <v>100</v>
      </c>
      <c r="L122" s="32" t="s">
        <v>10270</v>
      </c>
      <c r="M122" t="s">
        <v>738</v>
      </c>
      <c r="N122" t="s">
        <v>33</v>
      </c>
      <c r="O122" t="s">
        <v>740</v>
      </c>
      <c r="P122" t="s">
        <v>35</v>
      </c>
      <c r="Q122" t="s">
        <v>49</v>
      </c>
      <c r="R122" t="s">
        <v>172</v>
      </c>
      <c r="S122" t="s">
        <v>38</v>
      </c>
      <c r="T122" t="s">
        <v>39</v>
      </c>
      <c r="U122" t="s">
        <v>40</v>
      </c>
      <c r="V122" t="s">
        <v>81</v>
      </c>
      <c r="W122" t="s">
        <v>42</v>
      </c>
      <c r="X122" t="s">
        <v>53</v>
      </c>
    </row>
    <row r="123" spans="1:24" ht="13.5" customHeight="1" x14ac:dyDescent="0.45">
      <c r="A123" t="s">
        <v>741</v>
      </c>
      <c r="B123" t="s">
        <v>25</v>
      </c>
      <c r="C123" t="s">
        <v>25</v>
      </c>
      <c r="D123" t="s">
        <v>742</v>
      </c>
      <c r="E123" t="s">
        <v>743</v>
      </c>
      <c r="F123">
        <v>10.1111</v>
      </c>
      <c r="G123" s="45">
        <v>15302415</v>
      </c>
      <c r="H123" t="s">
        <v>744</v>
      </c>
      <c r="I123" t="s">
        <v>86</v>
      </c>
      <c r="J123" t="s">
        <v>77</v>
      </c>
      <c r="K123" s="6" t="s">
        <v>100</v>
      </c>
      <c r="L123" s="32" t="s">
        <v>6571</v>
      </c>
      <c r="M123" t="s">
        <v>77</v>
      </c>
      <c r="N123" t="s">
        <v>33</v>
      </c>
      <c r="O123" t="s">
        <v>34</v>
      </c>
      <c r="P123" t="s">
        <v>35</v>
      </c>
      <c r="Q123" t="s">
        <v>61</v>
      </c>
      <c r="R123" t="s">
        <v>50</v>
      </c>
      <c r="S123" t="s">
        <v>38</v>
      </c>
      <c r="T123" t="s">
        <v>39</v>
      </c>
      <c r="U123" t="s">
        <v>40</v>
      </c>
      <c r="V123" t="s">
        <v>80</v>
      </c>
      <c r="W123" t="s">
        <v>42</v>
      </c>
      <c r="X123" t="s">
        <v>43</v>
      </c>
    </row>
    <row r="124" spans="1:24" ht="13.5" customHeight="1" x14ac:dyDescent="0.45">
      <c r="A124" t="s">
        <v>745</v>
      </c>
      <c r="B124" t="s">
        <v>25</v>
      </c>
      <c r="C124" t="s">
        <v>25</v>
      </c>
      <c r="D124" t="s">
        <v>746</v>
      </c>
      <c r="E124" t="s">
        <v>747</v>
      </c>
      <c r="F124">
        <v>10.1111</v>
      </c>
      <c r="G124" s="45" t="s">
        <v>748</v>
      </c>
      <c r="H124" t="s">
        <v>749</v>
      </c>
      <c r="I124" s="6" t="s">
        <v>29</v>
      </c>
      <c r="J124" t="s">
        <v>750</v>
      </c>
      <c r="K124" s="6" t="s">
        <v>100</v>
      </c>
      <c r="L124" s="32" t="s">
        <v>5250</v>
      </c>
      <c r="M124" t="s">
        <v>750</v>
      </c>
      <c r="N124" t="s">
        <v>33</v>
      </c>
      <c r="O124" t="s">
        <v>34</v>
      </c>
      <c r="P124" t="s">
        <v>35</v>
      </c>
      <c r="Q124" t="s">
        <v>36</v>
      </c>
      <c r="R124" t="s">
        <v>172</v>
      </c>
      <c r="S124" t="s">
        <v>38</v>
      </c>
      <c r="T124" t="s">
        <v>77</v>
      </c>
      <c r="U124" t="s">
        <v>77</v>
      </c>
      <c r="V124" t="s">
        <v>41</v>
      </c>
      <c r="W124" t="s">
        <v>42</v>
      </c>
      <c r="X124" t="s">
        <v>43</v>
      </c>
    </row>
    <row r="125" spans="1:24" ht="13.5" customHeight="1" x14ac:dyDescent="0.45">
      <c r="A125" s="38">
        <v>2641</v>
      </c>
      <c r="B125" t="s">
        <v>192</v>
      </c>
      <c r="E125">
        <v>22107185</v>
      </c>
      <c r="G125" s="45">
        <v>22107185</v>
      </c>
      <c r="H125" t="s">
        <v>751</v>
      </c>
      <c r="I125" t="s">
        <v>46</v>
      </c>
      <c r="J125" t="s">
        <v>752</v>
      </c>
      <c r="K125" s="9" t="s">
        <v>48</v>
      </c>
      <c r="L125" s="32" t="s">
        <v>10218</v>
      </c>
      <c r="M125" t="s">
        <v>752</v>
      </c>
      <c r="N125" t="s">
        <v>46</v>
      </c>
      <c r="O125" t="s">
        <v>34</v>
      </c>
      <c r="P125" t="s">
        <v>35</v>
      </c>
      <c r="Q125" t="s">
        <v>49</v>
      </c>
      <c r="R125" t="s">
        <v>50</v>
      </c>
      <c r="S125" t="s">
        <v>51</v>
      </c>
      <c r="T125" t="s">
        <v>39</v>
      </c>
      <c r="U125" t="s">
        <v>753</v>
      </c>
      <c r="V125" t="s">
        <v>41</v>
      </c>
      <c r="W125" t="s">
        <v>753</v>
      </c>
      <c r="X125" t="s">
        <v>53</v>
      </c>
    </row>
    <row r="126" spans="1:24" ht="13.5" customHeight="1" x14ac:dyDescent="0.45">
      <c r="A126" t="s">
        <v>754</v>
      </c>
      <c r="E126" t="s">
        <v>755</v>
      </c>
      <c r="G126" s="45">
        <v>26285452</v>
      </c>
      <c r="H126" t="s">
        <v>756</v>
      </c>
      <c r="I126" t="s">
        <v>46</v>
      </c>
      <c r="J126" s="1" t="s">
        <v>508</v>
      </c>
      <c r="K126" s="6" t="s">
        <v>100</v>
      </c>
      <c r="L126" s="32" t="s">
        <v>757</v>
      </c>
      <c r="N126" t="s">
        <v>46</v>
      </c>
      <c r="O126" t="s">
        <v>34</v>
      </c>
      <c r="P126" t="s">
        <v>35</v>
      </c>
      <c r="Q126" t="s">
        <v>49</v>
      </c>
      <c r="R126" t="s">
        <v>50</v>
      </c>
      <c r="S126" t="s">
        <v>38</v>
      </c>
      <c r="V126" t="s">
        <v>80</v>
      </c>
      <c r="X126" t="s">
        <v>53</v>
      </c>
    </row>
    <row r="127" spans="1:24" ht="13.5" customHeight="1" x14ac:dyDescent="0.45">
      <c r="A127" t="s">
        <v>758</v>
      </c>
      <c r="B127" t="s">
        <v>25</v>
      </c>
      <c r="C127" t="s">
        <v>25</v>
      </c>
      <c r="D127" t="s">
        <v>759</v>
      </c>
      <c r="E127" t="s">
        <v>760</v>
      </c>
      <c r="F127">
        <v>10.1111</v>
      </c>
      <c r="G127" s="45">
        <v>14390264</v>
      </c>
      <c r="H127" t="s">
        <v>761</v>
      </c>
      <c r="I127" s="6" t="s">
        <v>29</v>
      </c>
      <c r="J127" t="s">
        <v>762</v>
      </c>
      <c r="K127" s="6" t="s">
        <v>100</v>
      </c>
      <c r="L127" s="32" t="s">
        <v>763</v>
      </c>
      <c r="M127" t="s">
        <v>762</v>
      </c>
      <c r="N127" t="s">
        <v>33</v>
      </c>
      <c r="O127" t="s">
        <v>34</v>
      </c>
      <c r="P127" t="s">
        <v>35</v>
      </c>
      <c r="Q127" t="s">
        <v>61</v>
      </c>
      <c r="R127" t="s">
        <v>80</v>
      </c>
      <c r="S127" t="s">
        <v>38</v>
      </c>
      <c r="T127" t="s">
        <v>39</v>
      </c>
      <c r="U127" t="s">
        <v>40</v>
      </c>
      <c r="V127" t="s">
        <v>81</v>
      </c>
      <c r="W127" t="s">
        <v>42</v>
      </c>
      <c r="X127" t="s">
        <v>53</v>
      </c>
    </row>
    <row r="128" spans="1:24" ht="13.5" customHeight="1" x14ac:dyDescent="0.45">
      <c r="A128" t="s">
        <v>764</v>
      </c>
      <c r="B128" t="s">
        <v>25</v>
      </c>
      <c r="C128" t="s">
        <v>25</v>
      </c>
      <c r="D128" t="s">
        <v>765</v>
      </c>
      <c r="E128" t="s">
        <v>766</v>
      </c>
      <c r="F128">
        <v>10.100199999999999</v>
      </c>
      <c r="G128" s="45">
        <v>19328494</v>
      </c>
      <c r="H128" t="s">
        <v>767</v>
      </c>
      <c r="I128" s="6" t="s">
        <v>29</v>
      </c>
      <c r="J128" t="s">
        <v>768</v>
      </c>
      <c r="K128" s="6" t="s">
        <v>100</v>
      </c>
      <c r="L128" s="32" t="s">
        <v>101</v>
      </c>
      <c r="M128" t="s">
        <v>768</v>
      </c>
      <c r="N128" t="s">
        <v>33</v>
      </c>
      <c r="O128" t="s">
        <v>34</v>
      </c>
      <c r="P128" t="s">
        <v>35</v>
      </c>
      <c r="Q128" t="s">
        <v>61</v>
      </c>
      <c r="R128" t="s">
        <v>80</v>
      </c>
      <c r="S128" t="s">
        <v>38</v>
      </c>
      <c r="T128" t="s">
        <v>39</v>
      </c>
      <c r="U128" t="s">
        <v>769</v>
      </c>
      <c r="V128" t="s">
        <v>41</v>
      </c>
      <c r="W128" t="s">
        <v>42</v>
      </c>
      <c r="X128" t="s">
        <v>53</v>
      </c>
    </row>
    <row r="129" spans="1:24" ht="13.5" customHeight="1" x14ac:dyDescent="0.45">
      <c r="A129" t="s">
        <v>770</v>
      </c>
      <c r="B129" t="s">
        <v>25</v>
      </c>
      <c r="C129" t="s">
        <v>25</v>
      </c>
      <c r="D129" t="s">
        <v>771</v>
      </c>
      <c r="E129" t="s">
        <v>772</v>
      </c>
      <c r="F129">
        <v>10.100199999999999</v>
      </c>
      <c r="G129" s="45">
        <v>19359780</v>
      </c>
      <c r="H129" t="s">
        <v>773</v>
      </c>
      <c r="I129" s="6" t="s">
        <v>29</v>
      </c>
      <c r="J129" t="s">
        <v>774</v>
      </c>
      <c r="K129" s="6" t="s">
        <v>100</v>
      </c>
      <c r="L129" s="32" t="s">
        <v>122</v>
      </c>
      <c r="M129" t="s">
        <v>774</v>
      </c>
      <c r="N129" t="s">
        <v>33</v>
      </c>
      <c r="O129" t="s">
        <v>34</v>
      </c>
      <c r="P129" t="s">
        <v>35</v>
      </c>
      <c r="Q129" t="s">
        <v>61</v>
      </c>
      <c r="R129" t="s">
        <v>80</v>
      </c>
      <c r="S129" t="s">
        <v>38</v>
      </c>
      <c r="T129" t="s">
        <v>93</v>
      </c>
      <c r="U129" t="s">
        <v>775</v>
      </c>
      <c r="V129" t="s">
        <v>41</v>
      </c>
      <c r="W129" t="s">
        <v>42</v>
      </c>
      <c r="X129" t="s">
        <v>53</v>
      </c>
    </row>
    <row r="130" spans="1:24" ht="13.5" customHeight="1" x14ac:dyDescent="0.45">
      <c r="A130" s="38" t="s">
        <v>776</v>
      </c>
      <c r="B130" t="s">
        <v>776</v>
      </c>
      <c r="E130">
        <v>14390272</v>
      </c>
      <c r="G130" s="45">
        <v>14390272</v>
      </c>
      <c r="H130" t="s">
        <v>777</v>
      </c>
      <c r="I130" t="s">
        <v>46</v>
      </c>
      <c r="J130" t="s">
        <v>778</v>
      </c>
      <c r="K130" s="9" t="s">
        <v>48</v>
      </c>
      <c r="L130" s="32" t="s">
        <v>10250</v>
      </c>
      <c r="M130" t="s">
        <v>778</v>
      </c>
      <c r="N130" t="s">
        <v>46</v>
      </c>
      <c r="O130" t="s">
        <v>34</v>
      </c>
      <c r="P130" t="s">
        <v>35</v>
      </c>
      <c r="Q130" t="s">
        <v>49</v>
      </c>
      <c r="R130" t="s">
        <v>50</v>
      </c>
      <c r="S130" t="s">
        <v>51</v>
      </c>
      <c r="T130" t="s">
        <v>39</v>
      </c>
      <c r="U130" t="s">
        <v>780</v>
      </c>
      <c r="V130" t="s">
        <v>41</v>
      </c>
      <c r="W130" t="s">
        <v>780</v>
      </c>
      <c r="X130" t="s">
        <v>53</v>
      </c>
    </row>
    <row r="131" spans="1:24" ht="13.5" customHeight="1" x14ac:dyDescent="0.45">
      <c r="A131" t="s">
        <v>781</v>
      </c>
      <c r="B131" t="s">
        <v>25</v>
      </c>
      <c r="C131" t="s">
        <v>25</v>
      </c>
      <c r="D131" t="s">
        <v>782</v>
      </c>
      <c r="E131" t="s">
        <v>783</v>
      </c>
      <c r="F131">
        <v>10.1111</v>
      </c>
      <c r="G131" s="45">
        <v>20472927</v>
      </c>
      <c r="H131" t="s">
        <v>784</v>
      </c>
      <c r="I131" s="6" t="s">
        <v>29</v>
      </c>
      <c r="J131" t="s">
        <v>785</v>
      </c>
      <c r="K131" s="6" t="s">
        <v>100</v>
      </c>
      <c r="L131" s="32" t="s">
        <v>757</v>
      </c>
      <c r="M131" s="1" t="s">
        <v>785</v>
      </c>
      <c r="N131" t="s">
        <v>33</v>
      </c>
      <c r="O131" t="s">
        <v>34</v>
      </c>
      <c r="P131" t="s">
        <v>35</v>
      </c>
      <c r="Q131" t="s">
        <v>61</v>
      </c>
      <c r="R131" t="s">
        <v>80</v>
      </c>
      <c r="S131" t="s">
        <v>38</v>
      </c>
      <c r="T131" t="s">
        <v>39</v>
      </c>
      <c r="U131" t="s">
        <v>40</v>
      </c>
      <c r="V131" t="s">
        <v>41</v>
      </c>
      <c r="W131" t="s">
        <v>42</v>
      </c>
      <c r="X131" t="s">
        <v>53</v>
      </c>
    </row>
    <row r="132" spans="1:24" ht="13.5" customHeight="1" x14ac:dyDescent="0.45">
      <c r="A132" s="38" t="s">
        <v>787</v>
      </c>
      <c r="B132" t="s">
        <v>788</v>
      </c>
      <c r="E132">
        <v>20901275</v>
      </c>
      <c r="G132" s="45">
        <v>20901275</v>
      </c>
      <c r="H132" t="s">
        <v>789</v>
      </c>
      <c r="I132" t="s">
        <v>46</v>
      </c>
      <c r="J132" t="s">
        <v>790</v>
      </c>
      <c r="K132" s="9" t="s">
        <v>48</v>
      </c>
      <c r="L132" s="32" t="s">
        <v>10259</v>
      </c>
      <c r="M132" t="s">
        <v>790</v>
      </c>
      <c r="N132" t="s">
        <v>46</v>
      </c>
      <c r="O132" t="s">
        <v>34</v>
      </c>
      <c r="P132" t="s">
        <v>35</v>
      </c>
      <c r="Q132" t="s">
        <v>49</v>
      </c>
      <c r="R132" t="s">
        <v>50</v>
      </c>
      <c r="S132" t="s">
        <v>51</v>
      </c>
      <c r="T132" t="s">
        <v>39</v>
      </c>
      <c r="U132" t="s">
        <v>791</v>
      </c>
      <c r="V132" t="s">
        <v>41</v>
      </c>
      <c r="W132" t="s">
        <v>791</v>
      </c>
      <c r="X132" t="s">
        <v>53</v>
      </c>
    </row>
    <row r="133" spans="1:24" ht="13.5" customHeight="1" x14ac:dyDescent="0.45">
      <c r="A133" s="38" t="s">
        <v>792</v>
      </c>
      <c r="B133" t="s">
        <v>792</v>
      </c>
      <c r="E133">
        <v>16876970</v>
      </c>
      <c r="G133" s="45">
        <v>16876970</v>
      </c>
      <c r="H133" t="s">
        <v>793</v>
      </c>
      <c r="I133" t="s">
        <v>46</v>
      </c>
      <c r="J133" t="s">
        <v>794</v>
      </c>
      <c r="K133" s="9" t="s">
        <v>48</v>
      </c>
      <c r="L133" s="32" t="s">
        <v>10259</v>
      </c>
      <c r="M133" t="s">
        <v>794</v>
      </c>
      <c r="N133" t="s">
        <v>46</v>
      </c>
      <c r="O133" t="s">
        <v>34</v>
      </c>
      <c r="P133" t="s">
        <v>35</v>
      </c>
      <c r="Q133" t="s">
        <v>49</v>
      </c>
      <c r="R133" t="s">
        <v>50</v>
      </c>
      <c r="S133" t="s">
        <v>51</v>
      </c>
      <c r="T133" t="s">
        <v>39</v>
      </c>
      <c r="U133" t="s">
        <v>795</v>
      </c>
      <c r="V133" t="s">
        <v>41</v>
      </c>
      <c r="W133" t="s">
        <v>795</v>
      </c>
      <c r="X133" t="s">
        <v>53</v>
      </c>
    </row>
    <row r="134" spans="1:24" ht="13.5" customHeight="1" x14ac:dyDescent="0.45">
      <c r="A134" t="s">
        <v>796</v>
      </c>
      <c r="B134">
        <v>2001</v>
      </c>
      <c r="C134" t="s">
        <v>25</v>
      </c>
      <c r="D134" t="s">
        <v>797</v>
      </c>
      <c r="E134" t="s">
        <v>798</v>
      </c>
      <c r="F134">
        <v>10.100199999999999</v>
      </c>
      <c r="G134" s="45">
        <v>15213757</v>
      </c>
      <c r="H134" t="s">
        <v>799</v>
      </c>
      <c r="I134" s="6" t="s">
        <v>29</v>
      </c>
      <c r="J134" t="s">
        <v>800</v>
      </c>
      <c r="K134" t="s">
        <v>801</v>
      </c>
      <c r="L134" s="32" t="s">
        <v>802</v>
      </c>
      <c r="M134" t="s">
        <v>294</v>
      </c>
      <c r="N134" t="s">
        <v>78</v>
      </c>
      <c r="O134" t="s">
        <v>34</v>
      </c>
      <c r="P134" t="s">
        <v>102</v>
      </c>
      <c r="Q134" t="s">
        <v>61</v>
      </c>
      <c r="R134" t="s">
        <v>80</v>
      </c>
      <c r="S134" t="s">
        <v>38</v>
      </c>
      <c r="T134" t="s">
        <v>39</v>
      </c>
      <c r="U134" t="s">
        <v>803</v>
      </c>
      <c r="V134" t="s">
        <v>41</v>
      </c>
      <c r="W134" t="s">
        <v>42</v>
      </c>
      <c r="X134" t="s">
        <v>53</v>
      </c>
    </row>
    <row r="135" spans="1:24" ht="13.5" customHeight="1" x14ac:dyDescent="0.45">
      <c r="A135" t="s">
        <v>804</v>
      </c>
      <c r="B135">
        <v>2002</v>
      </c>
      <c r="C135" t="s">
        <v>25</v>
      </c>
      <c r="D135" t="s">
        <v>805</v>
      </c>
      <c r="E135" t="s">
        <v>806</v>
      </c>
      <c r="F135">
        <v>10.100199999999999</v>
      </c>
      <c r="G135" s="45">
        <v>15213773</v>
      </c>
      <c r="H135" t="s">
        <v>807</v>
      </c>
      <c r="I135" s="6" t="s">
        <v>29</v>
      </c>
      <c r="J135" t="s">
        <v>800</v>
      </c>
      <c r="K135" s="9" t="s">
        <v>100</v>
      </c>
      <c r="L135" s="32">
        <v>5790</v>
      </c>
      <c r="M135" t="s">
        <v>294</v>
      </c>
      <c r="N135" t="s">
        <v>78</v>
      </c>
      <c r="O135" t="s">
        <v>34</v>
      </c>
      <c r="P135" t="s">
        <v>102</v>
      </c>
      <c r="Q135" t="s">
        <v>61</v>
      </c>
      <c r="R135" t="s">
        <v>80</v>
      </c>
      <c r="S135" t="s">
        <v>38</v>
      </c>
      <c r="T135" t="s">
        <v>39</v>
      </c>
      <c r="U135" t="s">
        <v>803</v>
      </c>
      <c r="V135" t="s">
        <v>41</v>
      </c>
      <c r="W135" t="s">
        <v>42</v>
      </c>
      <c r="X135" t="s">
        <v>53</v>
      </c>
    </row>
    <row r="136" spans="1:24" ht="13.5" customHeight="1" x14ac:dyDescent="0.45">
      <c r="A136" t="s">
        <v>808</v>
      </c>
      <c r="H136" t="s">
        <v>809</v>
      </c>
      <c r="I136" s="6" t="s">
        <v>46</v>
      </c>
      <c r="J136" s="1" t="s">
        <v>810</v>
      </c>
      <c r="K136" t="s">
        <v>100</v>
      </c>
      <c r="L136" s="44" t="s">
        <v>77</v>
      </c>
      <c r="M136" s="1" t="s">
        <v>810</v>
      </c>
      <c r="N136" t="s">
        <v>46</v>
      </c>
      <c r="O136" t="s">
        <v>34</v>
      </c>
      <c r="P136" t="s">
        <v>35</v>
      </c>
      <c r="Q136" t="s">
        <v>61</v>
      </c>
      <c r="R136" t="s">
        <v>172</v>
      </c>
      <c r="S136" t="s">
        <v>38</v>
      </c>
      <c r="T136" t="s">
        <v>39</v>
      </c>
      <c r="U136" s="1" t="s">
        <v>811</v>
      </c>
      <c r="V136" t="s">
        <v>41</v>
      </c>
      <c r="W136" t="s">
        <v>42</v>
      </c>
      <c r="X136" t="s">
        <v>43</v>
      </c>
    </row>
    <row r="137" spans="1:24" ht="13.5" customHeight="1" x14ac:dyDescent="0.45">
      <c r="A137" t="s">
        <v>812</v>
      </c>
      <c r="B137" t="s">
        <v>25</v>
      </c>
      <c r="C137" t="s">
        <v>25</v>
      </c>
      <c r="D137" t="s">
        <v>813</v>
      </c>
      <c r="E137" t="s">
        <v>814</v>
      </c>
      <c r="F137">
        <v>10.1111</v>
      </c>
      <c r="G137" s="45">
        <v>14691795</v>
      </c>
      <c r="H137" t="s">
        <v>815</v>
      </c>
      <c r="I137" s="6" t="s">
        <v>29</v>
      </c>
      <c r="J137" s="8" t="s">
        <v>74</v>
      </c>
      <c r="K137" s="6" t="s">
        <v>100</v>
      </c>
      <c r="L137" s="32" t="s">
        <v>219</v>
      </c>
      <c r="M137" t="s">
        <v>77</v>
      </c>
      <c r="N137" t="s">
        <v>33</v>
      </c>
      <c r="O137" t="s">
        <v>34</v>
      </c>
      <c r="P137" t="s">
        <v>35</v>
      </c>
      <c r="Q137" t="s">
        <v>61</v>
      </c>
      <c r="R137" t="s">
        <v>80</v>
      </c>
      <c r="S137" t="s">
        <v>38</v>
      </c>
      <c r="T137" t="s">
        <v>39</v>
      </c>
      <c r="U137" t="s">
        <v>40</v>
      </c>
      <c r="V137" t="s">
        <v>41</v>
      </c>
      <c r="W137" t="s">
        <v>42</v>
      </c>
      <c r="X137" t="s">
        <v>53</v>
      </c>
    </row>
    <row r="138" spans="1:24" ht="13.5" customHeight="1" x14ac:dyDescent="0.45">
      <c r="A138" t="s">
        <v>816</v>
      </c>
      <c r="B138" t="s">
        <v>25</v>
      </c>
      <c r="C138" t="s">
        <v>25</v>
      </c>
      <c r="D138" t="s">
        <v>817</v>
      </c>
      <c r="E138" t="s">
        <v>818</v>
      </c>
      <c r="F138">
        <v>10.1111</v>
      </c>
      <c r="G138" s="45">
        <v>13652052</v>
      </c>
      <c r="H138" t="s">
        <v>819</v>
      </c>
      <c r="I138" s="6" t="s">
        <v>29</v>
      </c>
      <c r="J138" t="s">
        <v>820</v>
      </c>
      <c r="K138" s="6" t="s">
        <v>100</v>
      </c>
      <c r="L138" s="32" t="s">
        <v>481</v>
      </c>
      <c r="M138" t="s">
        <v>820</v>
      </c>
      <c r="N138" t="s">
        <v>33</v>
      </c>
      <c r="O138" t="s">
        <v>34</v>
      </c>
      <c r="P138" t="s">
        <v>35</v>
      </c>
      <c r="Q138" t="s">
        <v>61</v>
      </c>
      <c r="R138" t="s">
        <v>111</v>
      </c>
      <c r="S138" t="s">
        <v>38</v>
      </c>
      <c r="T138" t="s">
        <v>39</v>
      </c>
      <c r="U138" t="s">
        <v>40</v>
      </c>
      <c r="V138" t="s">
        <v>41</v>
      </c>
      <c r="W138" t="s">
        <v>42</v>
      </c>
      <c r="X138" t="s">
        <v>53</v>
      </c>
    </row>
    <row r="139" spans="1:24" ht="13.5" customHeight="1" x14ac:dyDescent="0.45">
      <c r="A139" t="s">
        <v>821</v>
      </c>
      <c r="E139" t="s">
        <v>822</v>
      </c>
      <c r="F139">
        <v>10.100199999999999</v>
      </c>
      <c r="G139" s="45">
        <v>25762095</v>
      </c>
      <c r="H139" t="s">
        <v>823</v>
      </c>
      <c r="I139" t="s">
        <v>46</v>
      </c>
      <c r="J139" s="1" t="s">
        <v>508</v>
      </c>
      <c r="K139" s="10" t="s">
        <v>31</v>
      </c>
      <c r="L139" s="32" t="s">
        <v>207</v>
      </c>
      <c r="M139" t="s">
        <v>824</v>
      </c>
      <c r="N139" t="s">
        <v>46</v>
      </c>
      <c r="O139" t="s">
        <v>740</v>
      </c>
      <c r="P139" t="s">
        <v>35</v>
      </c>
      <c r="Q139" t="s">
        <v>49</v>
      </c>
      <c r="R139" t="s">
        <v>172</v>
      </c>
      <c r="S139" t="s">
        <v>38</v>
      </c>
      <c r="T139" t="s">
        <v>77</v>
      </c>
      <c r="U139" t="s">
        <v>77</v>
      </c>
      <c r="V139" t="s">
        <v>41</v>
      </c>
      <c r="W139" t="s">
        <v>42</v>
      </c>
      <c r="X139" t="s">
        <v>53</v>
      </c>
    </row>
    <row r="140" spans="1:24" ht="13.5" customHeight="1" x14ac:dyDescent="0.45">
      <c r="A140" t="s">
        <v>825</v>
      </c>
      <c r="E140" t="s">
        <v>826</v>
      </c>
      <c r="G140" s="45">
        <v>28355075</v>
      </c>
      <c r="H140" t="s">
        <v>827</v>
      </c>
      <c r="I140" s="6" t="s">
        <v>46</v>
      </c>
      <c r="J140" s="1" t="s">
        <v>828</v>
      </c>
      <c r="K140" t="s">
        <v>109</v>
      </c>
      <c r="L140" s="32" t="s">
        <v>77</v>
      </c>
      <c r="M140" s="1" t="s">
        <v>829</v>
      </c>
      <c r="N140" t="s">
        <v>46</v>
      </c>
      <c r="O140" t="s">
        <v>34</v>
      </c>
      <c r="P140" t="s">
        <v>35</v>
      </c>
      <c r="Q140" s="2" t="s">
        <v>77</v>
      </c>
      <c r="R140" t="s">
        <v>37</v>
      </c>
      <c r="S140" t="s">
        <v>38</v>
      </c>
      <c r="T140" t="s">
        <v>39</v>
      </c>
      <c r="U140" t="s">
        <v>40</v>
      </c>
      <c r="V140" t="s">
        <v>41</v>
      </c>
      <c r="W140" t="s">
        <v>42</v>
      </c>
      <c r="X140" t="s">
        <v>53</v>
      </c>
    </row>
    <row r="141" spans="1:24" ht="13.5" customHeight="1" x14ac:dyDescent="0.45">
      <c r="A141" t="s">
        <v>830</v>
      </c>
      <c r="B141" t="s">
        <v>25</v>
      </c>
      <c r="C141" t="s">
        <v>25</v>
      </c>
      <c r="D141" t="s">
        <v>831</v>
      </c>
      <c r="E141" t="s">
        <v>832</v>
      </c>
      <c r="F141">
        <v>10.1111</v>
      </c>
      <c r="G141" s="45">
        <v>17400929</v>
      </c>
      <c r="H141" t="s">
        <v>833</v>
      </c>
      <c r="I141" s="6" t="s">
        <v>29</v>
      </c>
      <c r="J141" t="s">
        <v>834</v>
      </c>
      <c r="K141" s="6" t="s">
        <v>100</v>
      </c>
      <c r="L141" s="32" t="s">
        <v>835</v>
      </c>
      <c r="M141" t="s">
        <v>834</v>
      </c>
      <c r="N141" t="s">
        <v>33</v>
      </c>
      <c r="O141" t="s">
        <v>34</v>
      </c>
      <c r="P141" t="s">
        <v>35</v>
      </c>
      <c r="Q141" t="s">
        <v>61</v>
      </c>
      <c r="R141" t="s">
        <v>80</v>
      </c>
      <c r="S141" t="s">
        <v>38</v>
      </c>
      <c r="T141" t="s">
        <v>39</v>
      </c>
      <c r="U141" t="s">
        <v>40</v>
      </c>
      <c r="V141" t="s">
        <v>41</v>
      </c>
      <c r="W141" t="s">
        <v>42</v>
      </c>
      <c r="X141" t="s">
        <v>53</v>
      </c>
    </row>
    <row r="142" spans="1:24" ht="13.5" customHeight="1" x14ac:dyDescent="0.45">
      <c r="A142" t="s">
        <v>836</v>
      </c>
      <c r="B142">
        <v>2257</v>
      </c>
      <c r="C142" t="s">
        <v>25</v>
      </c>
      <c r="D142" t="s">
        <v>837</v>
      </c>
      <c r="E142" t="s">
        <v>838</v>
      </c>
      <c r="F142">
        <v>10.100199999999999</v>
      </c>
      <c r="G142" s="45">
        <v>15213889</v>
      </c>
      <c r="H142" t="s">
        <v>839</v>
      </c>
      <c r="I142" s="6" t="s">
        <v>29</v>
      </c>
      <c r="J142" s="8" t="s">
        <v>74</v>
      </c>
      <c r="K142" s="6" t="s">
        <v>100</v>
      </c>
      <c r="L142" s="32" t="s">
        <v>1136</v>
      </c>
      <c r="M142" t="s">
        <v>294</v>
      </c>
      <c r="N142" t="s">
        <v>78</v>
      </c>
      <c r="O142" t="s">
        <v>34</v>
      </c>
      <c r="P142" t="s">
        <v>102</v>
      </c>
      <c r="Q142" t="s">
        <v>61</v>
      </c>
      <c r="R142" t="s">
        <v>80</v>
      </c>
      <c r="S142" t="s">
        <v>38</v>
      </c>
      <c r="T142" t="s">
        <v>39</v>
      </c>
      <c r="U142" t="s">
        <v>841</v>
      </c>
      <c r="V142" t="s">
        <v>41</v>
      </c>
      <c r="W142" t="s">
        <v>42</v>
      </c>
      <c r="X142" t="s">
        <v>53</v>
      </c>
    </row>
    <row r="143" spans="1:24" ht="13.5" customHeight="1" x14ac:dyDescent="0.45">
      <c r="A143" t="s">
        <v>842</v>
      </c>
      <c r="B143" t="s">
        <v>843</v>
      </c>
      <c r="C143" t="s">
        <v>25</v>
      </c>
      <c r="D143" t="s">
        <v>844</v>
      </c>
      <c r="E143" t="s">
        <v>845</v>
      </c>
      <c r="F143">
        <v>10.1111</v>
      </c>
      <c r="G143" s="45">
        <v>21539588</v>
      </c>
      <c r="H143" t="s">
        <v>846</v>
      </c>
      <c r="I143" s="6" t="s">
        <v>29</v>
      </c>
      <c r="J143" t="s">
        <v>77</v>
      </c>
      <c r="K143" s="6" t="s">
        <v>100</v>
      </c>
      <c r="L143" s="32" t="s">
        <v>786</v>
      </c>
      <c r="M143" t="s">
        <v>77</v>
      </c>
      <c r="N143" t="s">
        <v>78</v>
      </c>
      <c r="O143" t="s">
        <v>627</v>
      </c>
      <c r="P143" t="s">
        <v>79</v>
      </c>
      <c r="Q143" t="s">
        <v>79</v>
      </c>
      <c r="R143" t="s">
        <v>415</v>
      </c>
      <c r="S143" t="s">
        <v>38</v>
      </c>
      <c r="T143" t="s">
        <v>77</v>
      </c>
      <c r="U143" t="s">
        <v>77</v>
      </c>
      <c r="V143" t="s">
        <v>80</v>
      </c>
      <c r="W143" t="s">
        <v>42</v>
      </c>
      <c r="X143" t="s">
        <v>43</v>
      </c>
    </row>
    <row r="144" spans="1:24" ht="13.5" customHeight="1" x14ac:dyDescent="0.45">
      <c r="A144" t="s">
        <v>847</v>
      </c>
      <c r="B144" t="s">
        <v>25</v>
      </c>
      <c r="C144" t="s">
        <v>25</v>
      </c>
      <c r="D144" t="s">
        <v>848</v>
      </c>
      <c r="E144" t="s">
        <v>849</v>
      </c>
      <c r="F144">
        <v>10.1111</v>
      </c>
      <c r="G144" s="45">
        <v>17447348</v>
      </c>
      <c r="H144" t="s">
        <v>850</v>
      </c>
      <c r="I144" s="6" t="s">
        <v>29</v>
      </c>
      <c r="J144" t="s">
        <v>851</v>
      </c>
      <c r="K144" s="6" t="s">
        <v>100</v>
      </c>
      <c r="L144" s="32" t="s">
        <v>642</v>
      </c>
      <c r="M144" t="s">
        <v>851</v>
      </c>
      <c r="N144" t="s">
        <v>33</v>
      </c>
      <c r="O144" t="s">
        <v>34</v>
      </c>
      <c r="P144" t="s">
        <v>35</v>
      </c>
      <c r="Q144" t="s">
        <v>61</v>
      </c>
      <c r="R144" t="s">
        <v>50</v>
      </c>
      <c r="S144" t="s">
        <v>38</v>
      </c>
      <c r="T144" t="s">
        <v>39</v>
      </c>
      <c r="U144" t="s">
        <v>853</v>
      </c>
      <c r="V144" t="s">
        <v>41</v>
      </c>
      <c r="W144" t="s">
        <v>42</v>
      </c>
      <c r="X144" t="s">
        <v>53</v>
      </c>
    </row>
    <row r="145" spans="1:24" ht="13.5" customHeight="1" x14ac:dyDescent="0.45">
      <c r="A145" t="s">
        <v>854</v>
      </c>
      <c r="B145" t="s">
        <v>855</v>
      </c>
      <c r="C145" t="s">
        <v>25</v>
      </c>
      <c r="D145" t="s">
        <v>856</v>
      </c>
      <c r="E145" t="s">
        <v>856</v>
      </c>
      <c r="F145">
        <v>10.1111</v>
      </c>
      <c r="G145" s="45">
        <v>17447348</v>
      </c>
      <c r="H145" t="s">
        <v>857</v>
      </c>
      <c r="I145" t="s">
        <v>46</v>
      </c>
      <c r="J145" t="s">
        <v>858</v>
      </c>
      <c r="K145" s="9" t="s">
        <v>545</v>
      </c>
      <c r="L145" s="32">
        <v>4100</v>
      </c>
      <c r="M145" t="s">
        <v>859</v>
      </c>
      <c r="N145" t="s">
        <v>46</v>
      </c>
      <c r="O145" t="s">
        <v>860</v>
      </c>
      <c r="P145" t="s">
        <v>35</v>
      </c>
      <c r="Q145" t="s">
        <v>49</v>
      </c>
      <c r="R145" t="s">
        <v>80</v>
      </c>
      <c r="S145" t="s">
        <v>38</v>
      </c>
      <c r="T145" t="s">
        <v>39</v>
      </c>
      <c r="U145" t="s">
        <v>40</v>
      </c>
      <c r="V145" t="s">
        <v>41</v>
      </c>
      <c r="W145" t="s">
        <v>42</v>
      </c>
      <c r="X145" t="s">
        <v>43</v>
      </c>
    </row>
    <row r="146" spans="1:24" ht="13.5" customHeight="1" x14ac:dyDescent="0.45">
      <c r="A146" t="s">
        <v>861</v>
      </c>
      <c r="E146" t="s">
        <v>862</v>
      </c>
      <c r="F146">
        <v>10.100199999999999</v>
      </c>
      <c r="G146" s="45">
        <v>24750328</v>
      </c>
      <c r="H146" t="s">
        <v>863</v>
      </c>
      <c r="I146" t="s">
        <v>46</v>
      </c>
      <c r="J146" t="s">
        <v>864</v>
      </c>
      <c r="K146" s="6" t="s">
        <v>100</v>
      </c>
      <c r="L146" s="32">
        <v>2350</v>
      </c>
      <c r="M146" t="s">
        <v>865</v>
      </c>
      <c r="N146" t="s">
        <v>46</v>
      </c>
      <c r="O146" t="s">
        <v>740</v>
      </c>
      <c r="P146" t="s">
        <v>35</v>
      </c>
      <c r="Q146" t="s">
        <v>49</v>
      </c>
      <c r="R146" t="s">
        <v>80</v>
      </c>
      <c r="S146" t="s">
        <v>38</v>
      </c>
      <c r="T146" t="s">
        <v>39</v>
      </c>
      <c r="U146" t="s">
        <v>40</v>
      </c>
      <c r="V146" t="s">
        <v>81</v>
      </c>
      <c r="W146" t="s">
        <v>42</v>
      </c>
      <c r="X146" t="s">
        <v>53</v>
      </c>
    </row>
    <row r="147" spans="1:24" ht="13.5" customHeight="1" x14ac:dyDescent="0.45">
      <c r="A147" t="s">
        <v>866</v>
      </c>
      <c r="B147" t="s">
        <v>25</v>
      </c>
      <c r="C147" t="s">
        <v>25</v>
      </c>
      <c r="D147" t="s">
        <v>867</v>
      </c>
      <c r="E147" t="s">
        <v>868</v>
      </c>
      <c r="F147">
        <v>10.1111</v>
      </c>
      <c r="G147" s="45">
        <v>14691809</v>
      </c>
      <c r="H147" t="s">
        <v>869</v>
      </c>
      <c r="I147" s="6" t="s">
        <v>29</v>
      </c>
      <c r="J147" t="s">
        <v>870</v>
      </c>
      <c r="K147" s="6" t="s">
        <v>100</v>
      </c>
      <c r="L147" s="32" t="s">
        <v>871</v>
      </c>
      <c r="M147" t="str">
        <f>"https://onlinelibrary.wiley.com/page/journal/"&amp;G147&amp;"/homepage/FundedAccess.html"</f>
        <v>https://onlinelibrary.wiley.com/page/journal/14691809/homepage/FundedAccess.html</v>
      </c>
      <c r="N147" t="s">
        <v>33</v>
      </c>
      <c r="O147" s="8" t="s">
        <v>34</v>
      </c>
      <c r="P147" t="s">
        <v>35</v>
      </c>
      <c r="Q147" t="s">
        <v>61</v>
      </c>
      <c r="R147" t="s">
        <v>528</v>
      </c>
      <c r="S147" t="s">
        <v>38</v>
      </c>
      <c r="T147" t="s">
        <v>39</v>
      </c>
      <c r="U147" t="s">
        <v>40</v>
      </c>
      <c r="V147" t="s">
        <v>41</v>
      </c>
      <c r="W147" t="s">
        <v>42</v>
      </c>
      <c r="X147" t="s">
        <v>53</v>
      </c>
    </row>
    <row r="148" spans="1:24" ht="13.5" customHeight="1" x14ac:dyDescent="0.45">
      <c r="A148" t="s">
        <v>872</v>
      </c>
      <c r="B148" t="s">
        <v>25</v>
      </c>
      <c r="C148" t="s">
        <v>25</v>
      </c>
      <c r="D148" t="s">
        <v>873</v>
      </c>
      <c r="E148" t="s">
        <v>874</v>
      </c>
      <c r="F148">
        <v>10.100199999999999</v>
      </c>
      <c r="G148" s="45">
        <v>15318249</v>
      </c>
      <c r="H148" t="s">
        <v>875</v>
      </c>
      <c r="I148" s="6" t="s">
        <v>29</v>
      </c>
      <c r="J148" t="s">
        <v>876</v>
      </c>
      <c r="K148" s="9" t="s">
        <v>59</v>
      </c>
      <c r="L148" s="32">
        <v>4700</v>
      </c>
      <c r="M148" t="str">
        <f>"https://onlinelibrary.wiley.com/page/journal/"&amp;G148&amp;"/homepage/FundedAccess.html"</f>
        <v>https://onlinelibrary.wiley.com/page/journal/15318249/homepage/FundedAccess.html</v>
      </c>
      <c r="N148" t="s">
        <v>33</v>
      </c>
      <c r="O148" t="s">
        <v>34</v>
      </c>
      <c r="P148" t="s">
        <v>35</v>
      </c>
      <c r="Q148" t="s">
        <v>61</v>
      </c>
      <c r="R148" t="s">
        <v>80</v>
      </c>
      <c r="S148" t="s">
        <v>38</v>
      </c>
      <c r="T148" t="s">
        <v>39</v>
      </c>
      <c r="U148" t="s">
        <v>40</v>
      </c>
      <c r="V148" t="s">
        <v>41</v>
      </c>
      <c r="W148" t="s">
        <v>42</v>
      </c>
      <c r="X148" t="s">
        <v>43</v>
      </c>
    </row>
    <row r="149" spans="1:24" ht="13.5" customHeight="1" x14ac:dyDescent="0.45">
      <c r="A149" t="s">
        <v>877</v>
      </c>
      <c r="B149" t="s">
        <v>25</v>
      </c>
      <c r="C149" t="s">
        <v>25</v>
      </c>
      <c r="D149" t="s">
        <v>878</v>
      </c>
      <c r="E149" t="s">
        <v>879</v>
      </c>
      <c r="F149">
        <v>10.1111</v>
      </c>
      <c r="G149" s="45" t="s">
        <v>880</v>
      </c>
      <c r="H149" t="s">
        <v>881</v>
      </c>
      <c r="I149" t="s">
        <v>46</v>
      </c>
      <c r="J149" t="s">
        <v>882</v>
      </c>
      <c r="K149" s="6" t="s">
        <v>100</v>
      </c>
      <c r="L149" s="32" t="s">
        <v>2321</v>
      </c>
      <c r="M149" t="str">
        <f>"https://onlinelibrary.wiley.com/page/journal/"&amp;G149&amp;"/homepage/FundedAccess.html"</f>
        <v>https://onlinelibrary.wiley.com/page/journal/1542474X/homepage/FundedAccess.html</v>
      </c>
      <c r="N149" t="s">
        <v>33</v>
      </c>
      <c r="O149" t="s">
        <v>34</v>
      </c>
      <c r="P149" t="s">
        <v>35</v>
      </c>
      <c r="Q149" t="s">
        <v>49</v>
      </c>
      <c r="R149" t="s">
        <v>80</v>
      </c>
      <c r="S149" t="s">
        <v>38</v>
      </c>
      <c r="T149" t="s">
        <v>39</v>
      </c>
      <c r="U149" t="s">
        <v>40</v>
      </c>
      <c r="V149" t="s">
        <v>41</v>
      </c>
      <c r="W149" t="s">
        <v>42</v>
      </c>
      <c r="X149" t="s">
        <v>53</v>
      </c>
    </row>
    <row r="150" spans="1:24" ht="13.5" customHeight="1" x14ac:dyDescent="0.45">
      <c r="A150" t="s">
        <v>884</v>
      </c>
      <c r="B150" t="s">
        <v>25</v>
      </c>
      <c r="C150" t="s">
        <v>25</v>
      </c>
      <c r="D150" t="s">
        <v>885</v>
      </c>
      <c r="E150" t="s">
        <v>886</v>
      </c>
      <c r="F150">
        <v>10.1111</v>
      </c>
      <c r="G150" s="45">
        <v>14678292</v>
      </c>
      <c r="H150" t="s">
        <v>887</v>
      </c>
      <c r="I150" s="6" t="s">
        <v>29</v>
      </c>
      <c r="J150" t="s">
        <v>888</v>
      </c>
      <c r="K150" s="6" t="s">
        <v>100</v>
      </c>
      <c r="L150" s="32" t="s">
        <v>32</v>
      </c>
      <c r="M150" t="str">
        <f>"https://onlinelibrary.wiley.com/page/journal/"&amp;G150&amp;"/homepage/FundedAccess.html"</f>
        <v>https://onlinelibrary.wiley.com/page/journal/14678292/homepage/FundedAccess.html</v>
      </c>
      <c r="N150" t="s">
        <v>33</v>
      </c>
      <c r="O150" t="s">
        <v>34</v>
      </c>
      <c r="P150" t="s">
        <v>35</v>
      </c>
      <c r="Q150" t="s">
        <v>890</v>
      </c>
      <c r="R150" t="s">
        <v>80</v>
      </c>
      <c r="S150" t="s">
        <v>38</v>
      </c>
      <c r="T150" t="s">
        <v>39</v>
      </c>
      <c r="U150" t="s">
        <v>40</v>
      </c>
      <c r="V150" t="s">
        <v>41</v>
      </c>
      <c r="W150" t="s">
        <v>42</v>
      </c>
      <c r="X150" t="s">
        <v>53</v>
      </c>
    </row>
    <row r="151" spans="1:24" ht="13.5" customHeight="1" x14ac:dyDescent="0.45">
      <c r="A151" t="s">
        <v>891</v>
      </c>
      <c r="E151" t="s">
        <v>892</v>
      </c>
      <c r="G151" s="45">
        <v>28313267</v>
      </c>
      <c r="H151" t="s">
        <v>893</v>
      </c>
      <c r="I151" s="6" t="s">
        <v>46</v>
      </c>
      <c r="J151" s="1" t="s">
        <v>294</v>
      </c>
      <c r="K151" t="s">
        <v>610</v>
      </c>
      <c r="L151" s="32" t="s">
        <v>786</v>
      </c>
      <c r="M151" s="1" t="s">
        <v>894</v>
      </c>
      <c r="N151" t="s">
        <v>46</v>
      </c>
      <c r="O151" t="s">
        <v>34</v>
      </c>
      <c r="P151" t="s">
        <v>102</v>
      </c>
      <c r="Q151" s="2" t="s">
        <v>77</v>
      </c>
      <c r="R151" t="s">
        <v>172</v>
      </c>
      <c r="S151" s="1" t="s">
        <v>38</v>
      </c>
      <c r="T151" t="s">
        <v>39</v>
      </c>
      <c r="U151" t="s">
        <v>40</v>
      </c>
      <c r="V151" t="s">
        <v>41</v>
      </c>
      <c r="W151" t="s">
        <v>42</v>
      </c>
      <c r="X151" t="s">
        <v>53</v>
      </c>
    </row>
    <row r="152" spans="1:24" ht="13.5" customHeight="1" x14ac:dyDescent="0.45">
      <c r="A152" t="s">
        <v>895</v>
      </c>
      <c r="B152" t="s">
        <v>25</v>
      </c>
      <c r="C152" t="s">
        <v>25</v>
      </c>
      <c r="D152" t="s">
        <v>896</v>
      </c>
      <c r="E152" t="s">
        <v>897</v>
      </c>
      <c r="F152">
        <v>10.1111</v>
      </c>
      <c r="G152" s="45">
        <v>17496632</v>
      </c>
      <c r="H152" t="s">
        <v>898</v>
      </c>
      <c r="I152" s="6" t="s">
        <v>29</v>
      </c>
      <c r="K152" s="6" t="s">
        <v>100</v>
      </c>
      <c r="L152" s="32" t="s">
        <v>1418</v>
      </c>
      <c r="M152" t="str">
        <f>"https://onlinelibrary.wiley.com/page/journal/"&amp;G152&amp;"/homepage/FundedAccess.html"</f>
        <v>https://onlinelibrary.wiley.com/page/journal/17496632/homepage/FundedAccess.html</v>
      </c>
      <c r="N152" t="s">
        <v>33</v>
      </c>
      <c r="O152" t="s">
        <v>34</v>
      </c>
      <c r="P152" t="s">
        <v>35</v>
      </c>
      <c r="Q152" t="s">
        <v>61</v>
      </c>
      <c r="R152" t="s">
        <v>172</v>
      </c>
      <c r="S152" t="s">
        <v>38</v>
      </c>
      <c r="T152" t="s">
        <v>77</v>
      </c>
      <c r="U152" t="s">
        <v>77</v>
      </c>
      <c r="V152" t="s">
        <v>80</v>
      </c>
      <c r="W152" t="s">
        <v>42</v>
      </c>
      <c r="X152" t="s">
        <v>53</v>
      </c>
    </row>
    <row r="153" spans="1:24" ht="13.5" customHeight="1" x14ac:dyDescent="0.45">
      <c r="A153" t="s">
        <v>899</v>
      </c>
      <c r="B153" t="s">
        <v>25</v>
      </c>
      <c r="C153" t="s">
        <v>25</v>
      </c>
      <c r="D153" t="s">
        <v>900</v>
      </c>
      <c r="E153" t="s">
        <v>901</v>
      </c>
      <c r="F153">
        <v>10.1111</v>
      </c>
      <c r="G153" s="45">
        <v>15481492</v>
      </c>
      <c r="H153" t="s">
        <v>902</v>
      </c>
      <c r="I153" s="6" t="s">
        <v>29</v>
      </c>
      <c r="J153" s="8" t="s">
        <v>74</v>
      </c>
      <c r="K153" s="6" t="s">
        <v>100</v>
      </c>
      <c r="L153" s="32" t="s">
        <v>852</v>
      </c>
      <c r="M153" t="str">
        <f>"https://onlinelibrary.wiley.com/page/journal/"&amp;G153&amp;"/homepage/FundedAccess.html"</f>
        <v>https://onlinelibrary.wiley.com/page/journal/15481492/homepage/FundedAccess.html</v>
      </c>
      <c r="N153" t="s">
        <v>78</v>
      </c>
      <c r="O153" t="s">
        <v>627</v>
      </c>
      <c r="P153" t="s">
        <v>35</v>
      </c>
      <c r="Q153" t="s">
        <v>79</v>
      </c>
      <c r="R153" t="s">
        <v>415</v>
      </c>
      <c r="S153" t="s">
        <v>38</v>
      </c>
      <c r="T153" t="s">
        <v>93</v>
      </c>
      <c r="U153" t="s">
        <v>903</v>
      </c>
      <c r="V153" t="s">
        <v>80</v>
      </c>
      <c r="W153" t="s">
        <v>42</v>
      </c>
      <c r="X153" t="s">
        <v>43</v>
      </c>
    </row>
    <row r="154" spans="1:24" ht="13.5" customHeight="1" x14ac:dyDescent="0.45">
      <c r="A154" t="s">
        <v>904</v>
      </c>
      <c r="B154" t="s">
        <v>25</v>
      </c>
      <c r="C154" t="s">
        <v>25</v>
      </c>
      <c r="D154" t="s">
        <v>905</v>
      </c>
      <c r="E154" t="s">
        <v>906</v>
      </c>
      <c r="F154">
        <v>10.1111</v>
      </c>
      <c r="G154" s="45">
        <v>15481409</v>
      </c>
      <c r="H154" t="s">
        <v>907</v>
      </c>
      <c r="I154" s="6" t="s">
        <v>29</v>
      </c>
      <c r="J154" s="8" t="s">
        <v>74</v>
      </c>
      <c r="K154" s="6" t="s">
        <v>100</v>
      </c>
      <c r="L154" s="32" t="s">
        <v>786</v>
      </c>
      <c r="M154" t="str">
        <f>"https://onlinelibrary.wiley.com/page/journal/"&amp;G154&amp;"/homepage/FundedAccess.html"</f>
        <v>https://onlinelibrary.wiley.com/page/journal/15481409/homepage/FundedAccess.html</v>
      </c>
      <c r="N154" t="s">
        <v>78</v>
      </c>
      <c r="O154" t="s">
        <v>627</v>
      </c>
      <c r="P154" t="s">
        <v>79</v>
      </c>
      <c r="Q154" t="s">
        <v>79</v>
      </c>
      <c r="R154" t="s">
        <v>415</v>
      </c>
      <c r="S154" t="s">
        <v>38</v>
      </c>
      <c r="T154" t="s">
        <v>93</v>
      </c>
      <c r="U154" t="s">
        <v>908</v>
      </c>
      <c r="V154" t="s">
        <v>81</v>
      </c>
      <c r="W154" t="s">
        <v>42</v>
      </c>
      <c r="X154" t="s">
        <v>115</v>
      </c>
    </row>
    <row r="155" spans="1:24" ht="13.5" customHeight="1" x14ac:dyDescent="0.45">
      <c r="A155" t="s">
        <v>909</v>
      </c>
      <c r="B155" t="s">
        <v>25</v>
      </c>
      <c r="C155" t="s">
        <v>25</v>
      </c>
      <c r="D155" t="s">
        <v>910</v>
      </c>
      <c r="E155" t="s">
        <v>911</v>
      </c>
      <c r="F155">
        <v>10.1111</v>
      </c>
      <c r="G155" s="45">
        <v>15481409</v>
      </c>
      <c r="H155" t="s">
        <v>912</v>
      </c>
      <c r="I155" t="s">
        <v>86</v>
      </c>
      <c r="J155" t="s">
        <v>77</v>
      </c>
      <c r="K155" t="s">
        <v>77</v>
      </c>
      <c r="L155" s="32" t="s">
        <v>77</v>
      </c>
      <c r="N155" t="s">
        <v>78</v>
      </c>
      <c r="O155" t="s">
        <v>913</v>
      </c>
      <c r="P155" t="s">
        <v>79</v>
      </c>
      <c r="Q155" t="s">
        <v>79</v>
      </c>
      <c r="R155" t="s">
        <v>415</v>
      </c>
      <c r="S155" t="s">
        <v>38</v>
      </c>
      <c r="T155" t="s">
        <v>93</v>
      </c>
      <c r="U155" t="s">
        <v>914</v>
      </c>
      <c r="V155" t="s">
        <v>81</v>
      </c>
      <c r="W155" t="s">
        <v>42</v>
      </c>
      <c r="X155" t="s">
        <v>115</v>
      </c>
    </row>
    <row r="156" spans="1:24" ht="13.5" customHeight="1" x14ac:dyDescent="0.45">
      <c r="A156" t="s">
        <v>915</v>
      </c>
      <c r="B156" t="s">
        <v>25</v>
      </c>
      <c r="C156" t="s">
        <v>25</v>
      </c>
      <c r="D156" t="s">
        <v>916</v>
      </c>
      <c r="E156" t="s">
        <v>917</v>
      </c>
      <c r="F156">
        <v>10.1111</v>
      </c>
      <c r="G156" s="45">
        <v>15563537</v>
      </c>
      <c r="H156" t="s">
        <v>918</v>
      </c>
      <c r="I156" s="6" t="s">
        <v>29</v>
      </c>
      <c r="J156" s="8" t="s">
        <v>74</v>
      </c>
      <c r="K156" s="6" t="s">
        <v>100</v>
      </c>
      <c r="L156" s="32" t="s">
        <v>852</v>
      </c>
      <c r="M156" t="str">
        <f>"https://onlinelibrary.wiley.com/page/journal/"&amp;G156&amp;"/homepage/FundedAccess.html"</f>
        <v>https://onlinelibrary.wiley.com/page/journal/15563537/homepage/FundedAccess.html</v>
      </c>
      <c r="N156" t="s">
        <v>78</v>
      </c>
      <c r="O156" t="s">
        <v>919</v>
      </c>
      <c r="P156" t="s">
        <v>79</v>
      </c>
      <c r="Q156" t="s">
        <v>79</v>
      </c>
      <c r="R156" t="s">
        <v>415</v>
      </c>
      <c r="S156" t="s">
        <v>38</v>
      </c>
      <c r="T156" t="s">
        <v>93</v>
      </c>
      <c r="U156" t="s">
        <v>920</v>
      </c>
      <c r="V156" t="s">
        <v>80</v>
      </c>
      <c r="W156" t="s">
        <v>42</v>
      </c>
      <c r="X156" t="s">
        <v>43</v>
      </c>
    </row>
    <row r="157" spans="1:24" ht="13.5" customHeight="1" x14ac:dyDescent="0.45">
      <c r="A157" t="s">
        <v>921</v>
      </c>
      <c r="B157" t="s">
        <v>25</v>
      </c>
      <c r="C157" t="s">
        <v>25</v>
      </c>
      <c r="D157" t="s">
        <v>922</v>
      </c>
      <c r="E157" t="s">
        <v>923</v>
      </c>
      <c r="F157">
        <v>10.1111</v>
      </c>
      <c r="G157" s="45">
        <v>15481417</v>
      </c>
      <c r="H157" t="s">
        <v>924</v>
      </c>
      <c r="I157" s="6" t="s">
        <v>29</v>
      </c>
      <c r="K157" s="6" t="s">
        <v>100</v>
      </c>
      <c r="L157" s="32" t="s">
        <v>481</v>
      </c>
      <c r="M157" t="str">
        <f>"https://onlinelibrary.wiley.com/page/journal/"&amp;G157&amp;"/homepage/FundedAccess.html"</f>
        <v>https://onlinelibrary.wiley.com/page/journal/15481417/homepage/FundedAccess.html</v>
      </c>
      <c r="N157" t="s">
        <v>78</v>
      </c>
      <c r="O157" t="s">
        <v>627</v>
      </c>
      <c r="P157" t="s">
        <v>79</v>
      </c>
      <c r="Q157" t="s">
        <v>79</v>
      </c>
      <c r="R157" t="s">
        <v>80</v>
      </c>
      <c r="S157" t="s">
        <v>38</v>
      </c>
      <c r="T157" t="s">
        <v>39</v>
      </c>
      <c r="U157" t="s">
        <v>40</v>
      </c>
      <c r="V157" t="s">
        <v>81</v>
      </c>
      <c r="W157" t="s">
        <v>42</v>
      </c>
      <c r="X157" t="s">
        <v>43</v>
      </c>
    </row>
    <row r="158" spans="1:24" ht="13.5" customHeight="1" x14ac:dyDescent="0.45">
      <c r="A158" t="s">
        <v>925</v>
      </c>
      <c r="B158" t="s">
        <v>25</v>
      </c>
      <c r="C158" t="s">
        <v>25</v>
      </c>
      <c r="D158" t="s">
        <v>926</v>
      </c>
      <c r="E158" t="s">
        <v>927</v>
      </c>
      <c r="F158">
        <v>10.1111</v>
      </c>
      <c r="G158" s="45">
        <v>14678322</v>
      </c>
      <c r="H158" t="s">
        <v>928</v>
      </c>
      <c r="I158" s="6" t="s">
        <v>29</v>
      </c>
      <c r="J158" t="s">
        <v>929</v>
      </c>
      <c r="K158" s="6" t="s">
        <v>100</v>
      </c>
      <c r="L158" s="32" t="s">
        <v>6571</v>
      </c>
      <c r="M158" t="str">
        <f>"https://onlinelibrary.wiley.com/page/journal/"&amp;G158&amp;"/homepage/FundedAccess.html"</f>
        <v>https://onlinelibrary.wiley.com/page/journal/14678322/homepage/FundedAccess.html</v>
      </c>
      <c r="N158" t="s">
        <v>78</v>
      </c>
      <c r="O158" t="s">
        <v>34</v>
      </c>
      <c r="P158" t="s">
        <v>102</v>
      </c>
      <c r="Q158" t="s">
        <v>61</v>
      </c>
      <c r="R158" t="s">
        <v>80</v>
      </c>
      <c r="S158" t="s">
        <v>38</v>
      </c>
      <c r="T158" t="s">
        <v>39</v>
      </c>
      <c r="U158" t="s">
        <v>40</v>
      </c>
      <c r="V158" t="s">
        <v>81</v>
      </c>
      <c r="W158" t="s">
        <v>42</v>
      </c>
      <c r="X158" t="s">
        <v>115</v>
      </c>
    </row>
    <row r="159" spans="1:24" ht="13.5" customHeight="1" x14ac:dyDescent="0.45">
      <c r="A159" t="s">
        <v>930</v>
      </c>
      <c r="B159" t="s">
        <v>25</v>
      </c>
      <c r="C159" t="s">
        <v>25</v>
      </c>
      <c r="D159" t="s">
        <v>931</v>
      </c>
      <c r="E159" t="s">
        <v>932</v>
      </c>
      <c r="F159">
        <v>10.1111</v>
      </c>
      <c r="G159" s="45">
        <v>14678330</v>
      </c>
      <c r="H159" t="s">
        <v>933</v>
      </c>
      <c r="I159" s="6" t="s">
        <v>29</v>
      </c>
      <c r="J159" t="s">
        <v>934</v>
      </c>
      <c r="K159" s="6" t="s">
        <v>100</v>
      </c>
      <c r="L159" s="32" t="s">
        <v>497</v>
      </c>
      <c r="M159" t="str">
        <f>"https://onlinelibrary.wiley.com/page/journal/"&amp;G159&amp;"/homepage/FundedAccess.html"</f>
        <v>https://onlinelibrary.wiley.com/page/journal/14678330/homepage/FundedAccess.html</v>
      </c>
      <c r="N159" t="s">
        <v>33</v>
      </c>
      <c r="O159" t="s">
        <v>34</v>
      </c>
      <c r="P159" t="s">
        <v>35</v>
      </c>
      <c r="Q159" t="s">
        <v>36</v>
      </c>
      <c r="R159" t="s">
        <v>50</v>
      </c>
      <c r="S159" t="s">
        <v>38</v>
      </c>
      <c r="T159" t="s">
        <v>39</v>
      </c>
      <c r="U159" t="s">
        <v>40</v>
      </c>
      <c r="V159" t="s">
        <v>80</v>
      </c>
      <c r="W159" t="s">
        <v>42</v>
      </c>
      <c r="X159" t="s">
        <v>43</v>
      </c>
    </row>
    <row r="160" spans="1:24" ht="13.5" customHeight="1" x14ac:dyDescent="0.45">
      <c r="A160" t="s">
        <v>162</v>
      </c>
      <c r="B160" t="s">
        <v>25</v>
      </c>
      <c r="C160" t="s">
        <v>25</v>
      </c>
      <c r="D160" t="s">
        <v>935</v>
      </c>
      <c r="E160" t="s">
        <v>936</v>
      </c>
      <c r="F160">
        <v>10.1111</v>
      </c>
      <c r="G160" s="45">
        <v>14452197</v>
      </c>
      <c r="H160" t="s">
        <v>937</v>
      </c>
      <c r="I160" s="6" t="s">
        <v>29</v>
      </c>
      <c r="J160" t="s">
        <v>938</v>
      </c>
      <c r="K160" s="6" t="s">
        <v>100</v>
      </c>
      <c r="L160" s="32" t="s">
        <v>3510</v>
      </c>
      <c r="M160" t="str">
        <f>"https://onlinelibrary.wiley.com/page/journal/"&amp;G160&amp;"/homepage/FundedAccess.html"</f>
        <v>https://onlinelibrary.wiley.com/page/journal/14452197/homepage/FundedAccess.html</v>
      </c>
      <c r="N160" t="s">
        <v>33</v>
      </c>
      <c r="O160" t="s">
        <v>34</v>
      </c>
      <c r="P160" t="s">
        <v>35</v>
      </c>
      <c r="Q160" t="s">
        <v>61</v>
      </c>
      <c r="R160" t="s">
        <v>80</v>
      </c>
      <c r="S160" t="s">
        <v>38</v>
      </c>
      <c r="T160" t="s">
        <v>39</v>
      </c>
      <c r="U160" t="s">
        <v>40</v>
      </c>
      <c r="V160" t="s">
        <v>41</v>
      </c>
      <c r="W160" t="s">
        <v>42</v>
      </c>
      <c r="X160" t="s">
        <v>53</v>
      </c>
    </row>
    <row r="161" spans="1:24" ht="13.5" customHeight="1" x14ac:dyDescent="0.45">
      <c r="A161" t="s">
        <v>939</v>
      </c>
      <c r="E161" t="s">
        <v>940</v>
      </c>
      <c r="F161">
        <v>10.100199999999999</v>
      </c>
      <c r="G161" s="45">
        <v>18780369</v>
      </c>
      <c r="H161" t="s">
        <v>941</v>
      </c>
      <c r="I161" s="6" t="s">
        <v>29</v>
      </c>
      <c r="J161" t="s">
        <v>942</v>
      </c>
      <c r="K161" s="9" t="s">
        <v>801</v>
      </c>
      <c r="L161" s="32" t="s">
        <v>943</v>
      </c>
      <c r="M161" s="8" t="s">
        <v>944</v>
      </c>
      <c r="N161" t="s">
        <v>33</v>
      </c>
      <c r="O161" t="s">
        <v>34</v>
      </c>
      <c r="P161" t="s">
        <v>35</v>
      </c>
      <c r="Q161" t="s">
        <v>61</v>
      </c>
      <c r="R161" t="s">
        <v>415</v>
      </c>
      <c r="S161" t="s">
        <v>77</v>
      </c>
      <c r="T161" t="s">
        <v>77</v>
      </c>
      <c r="U161" t="s">
        <v>77</v>
      </c>
      <c r="V161" t="s">
        <v>80</v>
      </c>
      <c r="W161" t="s">
        <v>42</v>
      </c>
      <c r="X161" t="s">
        <v>43</v>
      </c>
    </row>
    <row r="162" spans="1:24" ht="13.5" customHeight="1" x14ac:dyDescent="0.45">
      <c r="A162" t="s">
        <v>945</v>
      </c>
      <c r="B162" t="s">
        <v>25</v>
      </c>
      <c r="C162" t="s">
        <v>25</v>
      </c>
      <c r="D162" t="s">
        <v>946</v>
      </c>
      <c r="E162" t="s">
        <v>947</v>
      </c>
      <c r="F162">
        <v>10.1111</v>
      </c>
      <c r="G162" s="45">
        <v>16000463</v>
      </c>
      <c r="H162" t="s">
        <v>948</v>
      </c>
      <c r="I162" s="6" t="s">
        <v>29</v>
      </c>
      <c r="J162" t="s">
        <v>949</v>
      </c>
      <c r="K162" s="6" t="s">
        <v>100</v>
      </c>
      <c r="L162" s="32" t="s">
        <v>10274</v>
      </c>
      <c r="M162" t="str">
        <f>"https://onlinelibrary.wiley.com/page/journal/"&amp;G162&amp;"/homepage/FundedAccess.html"</f>
        <v>https://onlinelibrary.wiley.com/page/journal/16000463/homepage/FundedAccess.html</v>
      </c>
      <c r="N162" t="s">
        <v>33</v>
      </c>
      <c r="O162" t="s">
        <v>34</v>
      </c>
      <c r="P162" t="s">
        <v>35</v>
      </c>
      <c r="Q162" t="s">
        <v>61</v>
      </c>
      <c r="R162" t="s">
        <v>50</v>
      </c>
      <c r="S162" t="s">
        <v>38</v>
      </c>
      <c r="T162" t="s">
        <v>39</v>
      </c>
      <c r="U162" t="s">
        <v>950</v>
      </c>
      <c r="V162" t="s">
        <v>41</v>
      </c>
      <c r="W162" t="s">
        <v>42</v>
      </c>
      <c r="X162" t="s">
        <v>115</v>
      </c>
    </row>
    <row r="163" spans="1:24" ht="13.5" customHeight="1" x14ac:dyDescent="0.45">
      <c r="A163" t="s">
        <v>951</v>
      </c>
      <c r="E163" t="s">
        <v>952</v>
      </c>
      <c r="F163">
        <v>10.100199999999999</v>
      </c>
      <c r="G163" s="45">
        <v>21680450</v>
      </c>
      <c r="H163" t="s">
        <v>953</v>
      </c>
      <c r="I163" t="s">
        <v>46</v>
      </c>
      <c r="J163" t="s">
        <v>954</v>
      </c>
      <c r="K163" s="6" t="s">
        <v>100</v>
      </c>
      <c r="L163" s="32" t="s">
        <v>4656</v>
      </c>
      <c r="M163" t="s">
        <v>955</v>
      </c>
      <c r="N163" t="s">
        <v>46</v>
      </c>
      <c r="O163" t="s">
        <v>34</v>
      </c>
      <c r="P163" t="s">
        <v>35</v>
      </c>
      <c r="Q163" t="s">
        <v>49</v>
      </c>
      <c r="R163" t="s">
        <v>80</v>
      </c>
      <c r="S163" t="s">
        <v>38</v>
      </c>
      <c r="T163" t="s">
        <v>39</v>
      </c>
      <c r="U163" t="s">
        <v>40</v>
      </c>
      <c r="V163" t="s">
        <v>41</v>
      </c>
      <c r="W163" t="s">
        <v>42</v>
      </c>
      <c r="X163" t="s">
        <v>53</v>
      </c>
    </row>
    <row r="164" spans="1:24" ht="13.5" customHeight="1" x14ac:dyDescent="0.45">
      <c r="A164" t="s">
        <v>956</v>
      </c>
      <c r="E164" s="48" t="s">
        <v>957</v>
      </c>
      <c r="G164" s="46">
        <v>26895595</v>
      </c>
      <c r="H164" t="s">
        <v>958</v>
      </c>
      <c r="I164" t="s">
        <v>46</v>
      </c>
      <c r="J164" s="1" t="s">
        <v>508</v>
      </c>
      <c r="K164" s="6" t="s">
        <v>48</v>
      </c>
      <c r="L164" s="32" t="s">
        <v>7893</v>
      </c>
      <c r="M164" s="18" t="s">
        <v>960</v>
      </c>
      <c r="N164" t="s">
        <v>46</v>
      </c>
      <c r="O164" s="8" t="s">
        <v>345</v>
      </c>
      <c r="P164" t="s">
        <v>35</v>
      </c>
      <c r="Q164" t="s">
        <v>49</v>
      </c>
      <c r="R164" t="s">
        <v>50</v>
      </c>
      <c r="S164" t="s">
        <v>38</v>
      </c>
      <c r="T164" t="s">
        <v>39</v>
      </c>
      <c r="U164" t="s">
        <v>40</v>
      </c>
      <c r="V164" t="s">
        <v>80</v>
      </c>
      <c r="W164" t="s">
        <v>42</v>
      </c>
      <c r="X164" t="s">
        <v>53</v>
      </c>
    </row>
    <row r="165" spans="1:24" ht="13.5" customHeight="1" x14ac:dyDescent="0.45">
      <c r="A165" s="38" t="s">
        <v>961</v>
      </c>
      <c r="B165" t="s">
        <v>961</v>
      </c>
      <c r="E165">
        <v>16877675</v>
      </c>
      <c r="G165" s="45">
        <v>16877675</v>
      </c>
      <c r="H165" t="s">
        <v>962</v>
      </c>
      <c r="I165" t="s">
        <v>46</v>
      </c>
      <c r="J165" t="s">
        <v>963</v>
      </c>
      <c r="K165" s="9" t="s">
        <v>48</v>
      </c>
      <c r="L165" s="32" t="s">
        <v>4112</v>
      </c>
      <c r="M165" t="s">
        <v>963</v>
      </c>
      <c r="N165" t="s">
        <v>46</v>
      </c>
      <c r="O165" t="s">
        <v>34</v>
      </c>
      <c r="P165" t="s">
        <v>35</v>
      </c>
      <c r="Q165" t="s">
        <v>49</v>
      </c>
      <c r="R165" t="s">
        <v>50</v>
      </c>
      <c r="S165" t="s">
        <v>51</v>
      </c>
      <c r="T165" t="s">
        <v>39</v>
      </c>
      <c r="U165" t="s">
        <v>964</v>
      </c>
      <c r="V165" t="s">
        <v>41</v>
      </c>
      <c r="W165" t="s">
        <v>964</v>
      </c>
      <c r="X165" t="s">
        <v>53</v>
      </c>
    </row>
    <row r="166" spans="1:24" ht="13.5" customHeight="1" x14ac:dyDescent="0.45">
      <c r="A166" s="38">
        <v>9309</v>
      </c>
      <c r="B166" t="s">
        <v>965</v>
      </c>
      <c r="E166">
        <v>17542103</v>
      </c>
      <c r="G166" s="45">
        <v>17542103</v>
      </c>
      <c r="H166" t="s">
        <v>966</v>
      </c>
      <c r="I166" t="s">
        <v>46</v>
      </c>
      <c r="J166" t="s">
        <v>967</v>
      </c>
      <c r="K166" s="9" t="s">
        <v>48</v>
      </c>
      <c r="L166" s="32" t="s">
        <v>10260</v>
      </c>
      <c r="M166" t="s">
        <v>967</v>
      </c>
      <c r="N166" t="s">
        <v>46</v>
      </c>
      <c r="O166" t="s">
        <v>34</v>
      </c>
      <c r="P166" t="s">
        <v>35</v>
      </c>
      <c r="Q166" t="s">
        <v>49</v>
      </c>
      <c r="R166" t="s">
        <v>50</v>
      </c>
      <c r="S166" t="s">
        <v>51</v>
      </c>
      <c r="T166" t="s">
        <v>39</v>
      </c>
      <c r="U166" t="s">
        <v>968</v>
      </c>
      <c r="V166" t="s">
        <v>41</v>
      </c>
      <c r="W166" t="s">
        <v>968</v>
      </c>
      <c r="X166" t="s">
        <v>53</v>
      </c>
    </row>
    <row r="167" spans="1:24" ht="13.5" customHeight="1" x14ac:dyDescent="0.45">
      <c r="A167" t="s">
        <v>192</v>
      </c>
      <c r="B167" t="s">
        <v>25</v>
      </c>
      <c r="C167" t="s">
        <v>25</v>
      </c>
      <c r="D167" t="s">
        <v>969</v>
      </c>
      <c r="E167" t="s">
        <v>970</v>
      </c>
      <c r="F167">
        <v>10.100199999999999</v>
      </c>
      <c r="G167" s="45">
        <v>10990720</v>
      </c>
      <c r="H167" t="s">
        <v>971</v>
      </c>
      <c r="I167" s="6" t="s">
        <v>29</v>
      </c>
      <c r="J167" t="s">
        <v>972</v>
      </c>
      <c r="K167" s="6" t="s">
        <v>100</v>
      </c>
      <c r="L167" s="32" t="s">
        <v>5250</v>
      </c>
      <c r="M167" t="str">
        <f>"https://onlinelibrary.wiley.com/page/journal/"&amp;G167&amp;"/homepage/FundedAccess.html"</f>
        <v>https://onlinelibrary.wiley.com/page/journal/10990720/homepage/FundedAccess.html</v>
      </c>
      <c r="N167" t="s">
        <v>33</v>
      </c>
      <c r="O167" t="s">
        <v>34</v>
      </c>
      <c r="P167" t="s">
        <v>35</v>
      </c>
      <c r="Q167" t="s">
        <v>61</v>
      </c>
      <c r="R167" t="s">
        <v>50</v>
      </c>
      <c r="S167" t="s">
        <v>38</v>
      </c>
      <c r="T167" t="s">
        <v>39</v>
      </c>
      <c r="U167" t="s">
        <v>40</v>
      </c>
      <c r="V167" t="s">
        <v>41</v>
      </c>
      <c r="W167" t="s">
        <v>42</v>
      </c>
      <c r="X167" t="s">
        <v>43</v>
      </c>
    </row>
    <row r="168" spans="1:24" ht="13.5" customHeight="1" x14ac:dyDescent="0.45">
      <c r="A168" s="38" t="s">
        <v>973</v>
      </c>
      <c r="B168" t="s">
        <v>973</v>
      </c>
      <c r="E168">
        <v>16879732</v>
      </c>
      <c r="G168" s="45">
        <v>16879732</v>
      </c>
      <c r="H168" t="s">
        <v>974</v>
      </c>
      <c r="I168" t="s">
        <v>46</v>
      </c>
      <c r="J168" t="s">
        <v>975</v>
      </c>
      <c r="K168" s="9" t="s">
        <v>48</v>
      </c>
      <c r="L168" s="32" t="s">
        <v>4112</v>
      </c>
      <c r="M168" t="s">
        <v>975</v>
      </c>
      <c r="N168" t="s">
        <v>46</v>
      </c>
      <c r="O168" t="s">
        <v>34</v>
      </c>
      <c r="P168" t="s">
        <v>35</v>
      </c>
      <c r="Q168" t="s">
        <v>49</v>
      </c>
      <c r="R168" t="s">
        <v>50</v>
      </c>
      <c r="S168" t="s">
        <v>51</v>
      </c>
      <c r="T168" t="s">
        <v>39</v>
      </c>
      <c r="U168" t="s">
        <v>976</v>
      </c>
      <c r="V168" t="s">
        <v>41</v>
      </c>
      <c r="W168" t="s">
        <v>976</v>
      </c>
      <c r="X168" t="s">
        <v>53</v>
      </c>
    </row>
    <row r="169" spans="1:24" ht="13.5" customHeight="1" x14ac:dyDescent="0.45">
      <c r="A169" t="s">
        <v>977</v>
      </c>
      <c r="E169" s="9" t="s">
        <v>978</v>
      </c>
      <c r="G169" s="47">
        <v>20405804</v>
      </c>
      <c r="H169" t="s">
        <v>979</v>
      </c>
      <c r="I169" s="6" t="s">
        <v>29</v>
      </c>
      <c r="J169" s="8" t="s">
        <v>74</v>
      </c>
      <c r="K169" s="16" t="s">
        <v>641</v>
      </c>
      <c r="L169" s="32" t="s">
        <v>642</v>
      </c>
      <c r="M169" s="19"/>
      <c r="N169" t="s">
        <v>33</v>
      </c>
      <c r="O169" s="8" t="s">
        <v>345</v>
      </c>
      <c r="P169" t="s">
        <v>35</v>
      </c>
      <c r="Q169" t="s">
        <v>61</v>
      </c>
      <c r="R169" t="s">
        <v>50</v>
      </c>
      <c r="S169" s="8" t="s">
        <v>51</v>
      </c>
      <c r="T169" t="s">
        <v>39</v>
      </c>
      <c r="U169" s="17" t="s">
        <v>314</v>
      </c>
      <c r="V169" t="s">
        <v>81</v>
      </c>
      <c r="W169" t="s">
        <v>42</v>
      </c>
      <c r="X169" t="s">
        <v>43</v>
      </c>
    </row>
    <row r="170" spans="1:24" ht="13.5" customHeight="1" x14ac:dyDescent="0.45">
      <c r="A170" t="s">
        <v>980</v>
      </c>
      <c r="B170" t="s">
        <v>25</v>
      </c>
      <c r="C170" t="s">
        <v>25</v>
      </c>
      <c r="D170" t="s">
        <v>981</v>
      </c>
      <c r="E170" t="s">
        <v>982</v>
      </c>
      <c r="F170">
        <v>10.100199999999999</v>
      </c>
      <c r="G170" s="45">
        <v>10990739</v>
      </c>
      <c r="H170" t="s">
        <v>983</v>
      </c>
      <c r="I170" s="6" t="s">
        <v>29</v>
      </c>
      <c r="K170" s="6" t="s">
        <v>100</v>
      </c>
      <c r="L170" s="32" t="s">
        <v>101</v>
      </c>
      <c r="M170" t="str">
        <f>"https://onlinelibrary.wiley.com/page/journal/"&amp;G170&amp;"/homepage/FundedAccess.html"</f>
        <v>https://onlinelibrary.wiley.com/page/journal/10990739/homepage/FundedAccess.html</v>
      </c>
      <c r="N170" t="s">
        <v>33</v>
      </c>
      <c r="O170" t="s">
        <v>34</v>
      </c>
      <c r="P170" t="s">
        <v>35</v>
      </c>
      <c r="Q170" t="s">
        <v>61</v>
      </c>
      <c r="R170" t="s">
        <v>50</v>
      </c>
      <c r="S170" t="s">
        <v>38</v>
      </c>
      <c r="T170" t="s">
        <v>39</v>
      </c>
      <c r="U170" t="s">
        <v>40</v>
      </c>
      <c r="V170" t="s">
        <v>41</v>
      </c>
      <c r="W170" t="s">
        <v>42</v>
      </c>
      <c r="X170" t="s">
        <v>53</v>
      </c>
    </row>
    <row r="171" spans="1:24" ht="13.5" customHeight="1" x14ac:dyDescent="0.45">
      <c r="A171" t="s">
        <v>984</v>
      </c>
      <c r="B171" t="s">
        <v>25</v>
      </c>
      <c r="C171" t="s">
        <v>25</v>
      </c>
      <c r="D171" t="s">
        <v>985</v>
      </c>
      <c r="E171" t="s">
        <v>986</v>
      </c>
      <c r="F171">
        <v>10.1111</v>
      </c>
      <c r="G171" s="45">
        <v>14640597</v>
      </c>
      <c r="H171" t="s">
        <v>987</v>
      </c>
      <c r="I171" s="6" t="s">
        <v>29</v>
      </c>
      <c r="J171" t="s">
        <v>988</v>
      </c>
      <c r="K171" s="6" t="s">
        <v>100</v>
      </c>
      <c r="L171" s="32" t="s">
        <v>91</v>
      </c>
      <c r="M171" t="str">
        <f>"https://onlinelibrary.wiley.com/page/journal/"&amp;G171&amp;"/homepage/FundedAccess.html"</f>
        <v>https://onlinelibrary.wiley.com/page/journal/14640597/homepage/FundedAccess.html</v>
      </c>
      <c r="N171" t="s">
        <v>33</v>
      </c>
      <c r="O171" t="s">
        <v>34</v>
      </c>
      <c r="P171" t="s">
        <v>35</v>
      </c>
      <c r="Q171" t="s">
        <v>61</v>
      </c>
      <c r="R171" t="s">
        <v>80</v>
      </c>
      <c r="S171" t="s">
        <v>38</v>
      </c>
      <c r="T171" t="s">
        <v>39</v>
      </c>
      <c r="U171" t="s">
        <v>40</v>
      </c>
      <c r="V171" t="s">
        <v>41</v>
      </c>
      <c r="W171" t="s">
        <v>42</v>
      </c>
      <c r="X171" t="s">
        <v>43</v>
      </c>
    </row>
    <row r="172" spans="1:24" ht="13.5" customHeight="1" x14ac:dyDescent="0.45">
      <c r="A172" t="s">
        <v>989</v>
      </c>
      <c r="B172" t="s">
        <v>25</v>
      </c>
      <c r="C172" t="s">
        <v>25</v>
      </c>
      <c r="D172" t="s">
        <v>990</v>
      </c>
      <c r="E172" t="s">
        <v>991</v>
      </c>
      <c r="F172">
        <v>10.1111</v>
      </c>
      <c r="G172" s="45">
        <v>17580854</v>
      </c>
      <c r="H172" t="s">
        <v>992</v>
      </c>
      <c r="I172" s="6" t="s">
        <v>29</v>
      </c>
      <c r="J172" t="s">
        <v>993</v>
      </c>
      <c r="K172" s="6" t="s">
        <v>100</v>
      </c>
      <c r="L172" s="32" t="s">
        <v>690</v>
      </c>
      <c r="M172" t="str">
        <f>"https://onlinelibrary.wiley.com/page/journal/"&amp;G172&amp;"/homepage/FundedAccess.html"</f>
        <v>https://onlinelibrary.wiley.com/page/journal/17580854/homepage/FundedAccess.html</v>
      </c>
      <c r="N172" t="s">
        <v>33</v>
      </c>
      <c r="O172" t="s">
        <v>34</v>
      </c>
      <c r="P172" t="s">
        <v>35</v>
      </c>
      <c r="Q172" t="s">
        <v>61</v>
      </c>
      <c r="R172" t="s">
        <v>37</v>
      </c>
      <c r="S172" t="s">
        <v>38</v>
      </c>
      <c r="T172" t="s">
        <v>39</v>
      </c>
      <c r="U172" t="s">
        <v>40</v>
      </c>
      <c r="V172" t="s">
        <v>80</v>
      </c>
      <c r="W172" t="s">
        <v>42</v>
      </c>
      <c r="X172" t="s">
        <v>43</v>
      </c>
    </row>
    <row r="173" spans="1:24" ht="13.5" customHeight="1" x14ac:dyDescent="0.45">
      <c r="A173" t="s">
        <v>994</v>
      </c>
      <c r="B173" t="s">
        <v>25</v>
      </c>
      <c r="C173" t="s">
        <v>25</v>
      </c>
      <c r="D173" t="s">
        <v>995</v>
      </c>
      <c r="E173" t="s">
        <v>996</v>
      </c>
      <c r="F173">
        <v>10.100199999999999</v>
      </c>
      <c r="G173" s="45">
        <v>15264025</v>
      </c>
      <c r="H173" t="s">
        <v>997</v>
      </c>
      <c r="I173" s="6" t="s">
        <v>29</v>
      </c>
      <c r="K173" s="6" t="s">
        <v>100</v>
      </c>
      <c r="L173" s="32" t="s">
        <v>2989</v>
      </c>
      <c r="M173" t="str">
        <f>"https://onlinelibrary.wiley.com/page/journal/"&amp;G173&amp;"/homepage/FundedAccess.html"</f>
        <v>https://onlinelibrary.wiley.com/page/journal/15264025/homepage/FundedAccess.html</v>
      </c>
      <c r="N173" t="s">
        <v>33</v>
      </c>
      <c r="O173" t="s">
        <v>34</v>
      </c>
      <c r="P173" t="s">
        <v>35</v>
      </c>
      <c r="Q173" t="s">
        <v>61</v>
      </c>
      <c r="R173" t="s">
        <v>50</v>
      </c>
      <c r="S173" t="s">
        <v>38</v>
      </c>
      <c r="T173" t="s">
        <v>39</v>
      </c>
      <c r="U173" t="s">
        <v>40</v>
      </c>
      <c r="V173" t="s">
        <v>41</v>
      </c>
      <c r="W173" t="s">
        <v>42</v>
      </c>
      <c r="X173" t="s">
        <v>53</v>
      </c>
    </row>
    <row r="174" spans="1:24" ht="13.5" customHeight="1" x14ac:dyDescent="0.45">
      <c r="A174" t="s">
        <v>998</v>
      </c>
      <c r="B174" t="s">
        <v>25</v>
      </c>
      <c r="C174" t="s">
        <v>25</v>
      </c>
      <c r="D174" t="s">
        <v>999</v>
      </c>
      <c r="E174" t="s">
        <v>1000</v>
      </c>
      <c r="F174">
        <v>10.1111</v>
      </c>
      <c r="G174" s="45" t="s">
        <v>1001</v>
      </c>
      <c r="H174" t="s">
        <v>1002</v>
      </c>
      <c r="I174" s="6" t="s">
        <v>29</v>
      </c>
      <c r="J174" t="s">
        <v>1003</v>
      </c>
      <c r="K174" s="6" t="s">
        <v>100</v>
      </c>
      <c r="L174" s="32" t="s">
        <v>236</v>
      </c>
      <c r="M174" t="str">
        <f>"https://onlinelibrary.wiley.com/page/journal/"&amp;G174&amp;"/homepage/FundedAccess.html"</f>
        <v>https://onlinelibrary.wiley.com/page/journal/1654109X/homepage/FundedAccess.html</v>
      </c>
      <c r="N174" t="s">
        <v>33</v>
      </c>
      <c r="O174" t="s">
        <v>34</v>
      </c>
      <c r="P174" t="s">
        <v>35</v>
      </c>
      <c r="Q174" t="s">
        <v>61</v>
      </c>
      <c r="R174" t="s">
        <v>111</v>
      </c>
      <c r="S174" t="s">
        <v>38</v>
      </c>
      <c r="T174" t="s">
        <v>39</v>
      </c>
      <c r="U174" t="s">
        <v>40</v>
      </c>
      <c r="V174" t="s">
        <v>41</v>
      </c>
      <c r="W174" t="s">
        <v>42</v>
      </c>
      <c r="X174" t="s">
        <v>53</v>
      </c>
    </row>
    <row r="175" spans="1:24" ht="13.5" customHeight="1" x14ac:dyDescent="0.45">
      <c r="A175" s="38" t="s">
        <v>1004</v>
      </c>
      <c r="B175" t="s">
        <v>1004</v>
      </c>
      <c r="E175">
        <v>13652095</v>
      </c>
      <c r="G175" s="45">
        <v>13652095</v>
      </c>
      <c r="H175" t="s">
        <v>1005</v>
      </c>
      <c r="I175" t="s">
        <v>46</v>
      </c>
      <c r="J175" t="s">
        <v>1006</v>
      </c>
      <c r="K175" s="9" t="s">
        <v>48</v>
      </c>
      <c r="L175" s="32" t="s">
        <v>10261</v>
      </c>
      <c r="M175" t="s">
        <v>1006</v>
      </c>
      <c r="N175" t="s">
        <v>46</v>
      </c>
      <c r="O175" t="s">
        <v>34</v>
      </c>
      <c r="P175" t="s">
        <v>35</v>
      </c>
      <c r="Q175" t="s">
        <v>49</v>
      </c>
      <c r="R175" t="s">
        <v>50</v>
      </c>
      <c r="S175" t="s">
        <v>51</v>
      </c>
      <c r="T175" t="s">
        <v>39</v>
      </c>
      <c r="U175" t="s">
        <v>1008</v>
      </c>
      <c r="V175" t="s">
        <v>41</v>
      </c>
      <c r="W175" t="s">
        <v>1008</v>
      </c>
      <c r="X175" t="s">
        <v>53</v>
      </c>
    </row>
    <row r="176" spans="1:24" ht="13.5" customHeight="1" x14ac:dyDescent="0.45">
      <c r="A176" s="38" t="s">
        <v>1009</v>
      </c>
      <c r="B176" t="s">
        <v>1009</v>
      </c>
      <c r="E176">
        <v>13652109</v>
      </c>
      <c r="G176" s="45">
        <v>13652109</v>
      </c>
      <c r="H176" t="s">
        <v>1010</v>
      </c>
      <c r="I176" t="s">
        <v>46</v>
      </c>
      <c r="J176" t="s">
        <v>1011</v>
      </c>
      <c r="K176" s="9" t="s">
        <v>48</v>
      </c>
      <c r="L176" s="32" t="s">
        <v>1814</v>
      </c>
      <c r="M176" t="s">
        <v>1011</v>
      </c>
      <c r="N176" t="s">
        <v>46</v>
      </c>
      <c r="O176" t="s">
        <v>34</v>
      </c>
      <c r="P176" t="s">
        <v>35</v>
      </c>
      <c r="Q176" t="s">
        <v>49</v>
      </c>
      <c r="R176" t="s">
        <v>50</v>
      </c>
      <c r="S176" t="s">
        <v>51</v>
      </c>
      <c r="T176" t="s">
        <v>39</v>
      </c>
      <c r="U176" t="s">
        <v>1012</v>
      </c>
      <c r="V176" t="s">
        <v>41</v>
      </c>
      <c r="W176" t="s">
        <v>1012</v>
      </c>
      <c r="X176" t="s">
        <v>53</v>
      </c>
    </row>
    <row r="177" spans="1:24" ht="13.5" customHeight="1" x14ac:dyDescent="0.45">
      <c r="A177" t="s">
        <v>1013</v>
      </c>
      <c r="E177" t="s">
        <v>1014</v>
      </c>
      <c r="G177" s="45">
        <v>26938847</v>
      </c>
      <c r="H177" t="s">
        <v>1015</v>
      </c>
      <c r="I177" s="6" t="s">
        <v>46</v>
      </c>
      <c r="J177" s="8" t="s">
        <v>169</v>
      </c>
      <c r="K177" t="s">
        <v>109</v>
      </c>
      <c r="L177" s="32" t="s">
        <v>4711</v>
      </c>
      <c r="M177" s="1" t="s">
        <v>1016</v>
      </c>
      <c r="N177" t="s">
        <v>46</v>
      </c>
      <c r="O177" t="s">
        <v>34</v>
      </c>
      <c r="P177" t="s">
        <v>35</v>
      </c>
      <c r="Q177" t="s">
        <v>49</v>
      </c>
      <c r="R177" t="s">
        <v>50</v>
      </c>
      <c r="S177" t="s">
        <v>38</v>
      </c>
      <c r="T177" t="s">
        <v>39</v>
      </c>
      <c r="U177" t="s">
        <v>40</v>
      </c>
      <c r="V177" t="s">
        <v>80</v>
      </c>
      <c r="W177" t="s">
        <v>42</v>
      </c>
      <c r="X177" t="s">
        <v>1017</v>
      </c>
    </row>
    <row r="178" spans="1:24" ht="13.5" customHeight="1" x14ac:dyDescent="0.45">
      <c r="A178" t="s">
        <v>1018</v>
      </c>
      <c r="B178" t="s">
        <v>25</v>
      </c>
      <c r="C178" t="s">
        <v>25</v>
      </c>
      <c r="D178" t="s">
        <v>1019</v>
      </c>
      <c r="E178" t="s">
        <v>1020</v>
      </c>
      <c r="F178">
        <v>10.100199999999999</v>
      </c>
      <c r="G178" s="45">
        <v>10990755</v>
      </c>
      <c r="H178" t="s">
        <v>1021</v>
      </c>
      <c r="I178" s="6" t="s">
        <v>29</v>
      </c>
      <c r="J178" t="s">
        <v>1022</v>
      </c>
      <c r="K178" s="6" t="s">
        <v>100</v>
      </c>
      <c r="L178" s="32" t="s">
        <v>1023</v>
      </c>
      <c r="M178" t="str">
        <f>"https://onlinelibrary.wiley.com/page/journal/"&amp;G178&amp;"/homepage/FundedAccess.html"</f>
        <v>https://onlinelibrary.wiley.com/page/journal/10990755/homepage/FundedAccess.html</v>
      </c>
      <c r="N178" t="s">
        <v>33</v>
      </c>
      <c r="O178" t="s">
        <v>34</v>
      </c>
      <c r="P178" t="s">
        <v>35</v>
      </c>
      <c r="Q178" t="s">
        <v>61</v>
      </c>
      <c r="R178" t="s">
        <v>80</v>
      </c>
      <c r="S178" t="s">
        <v>38</v>
      </c>
      <c r="T178" t="s">
        <v>39</v>
      </c>
      <c r="U178" t="s">
        <v>40</v>
      </c>
      <c r="V178" t="s">
        <v>41</v>
      </c>
      <c r="W178" t="s">
        <v>42</v>
      </c>
      <c r="X178" t="s">
        <v>53</v>
      </c>
    </row>
    <row r="179" spans="1:24" ht="13.5" customHeight="1" x14ac:dyDescent="0.45">
      <c r="A179" t="s">
        <v>1024</v>
      </c>
      <c r="B179" t="s">
        <v>25</v>
      </c>
      <c r="C179" t="s">
        <v>25</v>
      </c>
      <c r="D179" t="s">
        <v>1025</v>
      </c>
      <c r="E179" t="s">
        <v>1026</v>
      </c>
      <c r="F179">
        <v>10.1111</v>
      </c>
      <c r="G179" s="45">
        <v>16000471</v>
      </c>
      <c r="H179" t="s">
        <v>1027</v>
      </c>
      <c r="I179" s="6" t="s">
        <v>29</v>
      </c>
      <c r="J179" t="s">
        <v>1028</v>
      </c>
      <c r="K179" s="6" t="s">
        <v>100</v>
      </c>
      <c r="L179" s="32" t="s">
        <v>10250</v>
      </c>
      <c r="M179" t="str">
        <f>"https://onlinelibrary.wiley.com/page/journal/"&amp;G179&amp;"/homepage/FundedAccess.html"</f>
        <v>https://onlinelibrary.wiley.com/page/journal/16000471/homepage/FundedAccess.html</v>
      </c>
      <c r="N179" t="s">
        <v>33</v>
      </c>
      <c r="O179" t="s">
        <v>34</v>
      </c>
      <c r="P179" t="s">
        <v>35</v>
      </c>
      <c r="Q179" t="s">
        <v>36</v>
      </c>
      <c r="R179" t="s">
        <v>80</v>
      </c>
      <c r="S179" t="s">
        <v>38</v>
      </c>
      <c r="T179" t="s">
        <v>39</v>
      </c>
      <c r="U179" t="s">
        <v>40</v>
      </c>
      <c r="V179" t="s">
        <v>41</v>
      </c>
      <c r="W179" t="s">
        <v>42</v>
      </c>
      <c r="X179" t="s">
        <v>53</v>
      </c>
    </row>
    <row r="180" spans="1:24" ht="13.5" customHeight="1" x14ac:dyDescent="0.45">
      <c r="A180" t="s">
        <v>792</v>
      </c>
      <c r="B180" t="s">
        <v>25</v>
      </c>
      <c r="C180" t="s">
        <v>25</v>
      </c>
      <c r="D180" t="s">
        <v>1029</v>
      </c>
      <c r="E180" t="s">
        <v>1030</v>
      </c>
      <c r="F180">
        <v>10.100199999999999</v>
      </c>
      <c r="G180" s="45">
        <v>10990763</v>
      </c>
      <c r="H180" t="s">
        <v>1031</v>
      </c>
      <c r="I180" s="6" t="s">
        <v>29</v>
      </c>
      <c r="J180" t="s">
        <v>1032</v>
      </c>
      <c r="K180" s="6" t="s">
        <v>100</v>
      </c>
      <c r="L180" s="32" t="s">
        <v>10216</v>
      </c>
      <c r="M180" t="str">
        <f>"https://onlinelibrary.wiley.com/page/journal/"&amp;G180&amp;"/homepage/FundedAccess.html"</f>
        <v>https://onlinelibrary.wiley.com/page/journal/10990763/homepage/FundedAccess.html</v>
      </c>
      <c r="N180" t="s">
        <v>33</v>
      </c>
      <c r="O180" t="s">
        <v>34</v>
      </c>
      <c r="P180" t="s">
        <v>35</v>
      </c>
      <c r="Q180" t="s">
        <v>61</v>
      </c>
      <c r="R180" t="s">
        <v>80</v>
      </c>
      <c r="S180" t="s">
        <v>38</v>
      </c>
      <c r="T180" t="s">
        <v>39</v>
      </c>
      <c r="U180" t="s">
        <v>40</v>
      </c>
      <c r="V180" t="s">
        <v>41</v>
      </c>
      <c r="W180" t="s">
        <v>42</v>
      </c>
      <c r="X180" t="s">
        <v>53</v>
      </c>
    </row>
    <row r="181" spans="1:24" ht="13.5" customHeight="1" x14ac:dyDescent="0.45">
      <c r="A181" t="s">
        <v>1033</v>
      </c>
      <c r="B181" t="s">
        <v>1034</v>
      </c>
      <c r="C181" t="s">
        <v>25</v>
      </c>
      <c r="D181" t="s">
        <v>1035</v>
      </c>
      <c r="E181" t="s">
        <v>1036</v>
      </c>
      <c r="F181">
        <v>10.100199999999999</v>
      </c>
      <c r="G181" s="45">
        <v>18344453</v>
      </c>
      <c r="H181" t="s">
        <v>1037</v>
      </c>
      <c r="I181" s="6" t="s">
        <v>29</v>
      </c>
      <c r="J181" t="s">
        <v>1038</v>
      </c>
      <c r="K181" s="6" t="s">
        <v>100</v>
      </c>
      <c r="L181" s="32" t="s">
        <v>32</v>
      </c>
      <c r="M181" t="str">
        <f>"https://onlinelibrary.wiley.com/page/journal/"&amp;G181&amp;"/homepage/FundedAccess.html"</f>
        <v>https://onlinelibrary.wiley.com/page/journal/18344453/homepage/FundedAccess.html</v>
      </c>
      <c r="N181" t="s">
        <v>78</v>
      </c>
      <c r="O181" s="1" t="s">
        <v>1039</v>
      </c>
      <c r="P181" t="s">
        <v>102</v>
      </c>
      <c r="Q181" t="s">
        <v>79</v>
      </c>
      <c r="R181" t="s">
        <v>50</v>
      </c>
      <c r="S181" t="s">
        <v>38</v>
      </c>
      <c r="T181" t="s">
        <v>1040</v>
      </c>
      <c r="U181" t="s">
        <v>40</v>
      </c>
      <c r="V181" t="s">
        <v>111</v>
      </c>
      <c r="W181" t="s">
        <v>42</v>
      </c>
      <c r="X181" t="s">
        <v>53</v>
      </c>
    </row>
    <row r="182" spans="1:24" ht="13.5" customHeight="1" x14ac:dyDescent="0.45">
      <c r="A182" t="s">
        <v>1041</v>
      </c>
      <c r="B182" t="s">
        <v>25</v>
      </c>
      <c r="C182" t="s">
        <v>25</v>
      </c>
      <c r="D182" t="s">
        <v>1042</v>
      </c>
      <c r="E182" t="s">
        <v>1043</v>
      </c>
      <c r="F182">
        <v>10.1111</v>
      </c>
      <c r="G182" s="45">
        <v>14754754</v>
      </c>
      <c r="H182" t="s">
        <v>1044</v>
      </c>
      <c r="I182" s="6" t="s">
        <v>29</v>
      </c>
      <c r="J182" t="s">
        <v>1045</v>
      </c>
      <c r="K182" s="6" t="s">
        <v>100</v>
      </c>
      <c r="L182" s="32" t="s">
        <v>152</v>
      </c>
      <c r="M182" t="str">
        <f>"https://onlinelibrary.wiley.com/page/journal/"&amp;G182&amp;"/homepage/FundedAccess.html"</f>
        <v>https://onlinelibrary.wiley.com/page/journal/14754754/homepage/FundedAccess.html</v>
      </c>
      <c r="N182" t="s">
        <v>33</v>
      </c>
      <c r="O182" t="s">
        <v>34</v>
      </c>
      <c r="P182" t="s">
        <v>35</v>
      </c>
      <c r="Q182" t="s">
        <v>36</v>
      </c>
      <c r="R182" t="s">
        <v>111</v>
      </c>
      <c r="S182" t="s">
        <v>38</v>
      </c>
      <c r="T182" t="s">
        <v>39</v>
      </c>
      <c r="U182" t="s">
        <v>40</v>
      </c>
      <c r="V182" t="s">
        <v>80</v>
      </c>
      <c r="W182" t="s">
        <v>42</v>
      </c>
      <c r="X182" t="s">
        <v>53</v>
      </c>
    </row>
    <row r="183" spans="1:24" ht="13.5" customHeight="1" x14ac:dyDescent="0.45">
      <c r="A183" t="s">
        <v>1046</v>
      </c>
      <c r="B183" t="s">
        <v>25</v>
      </c>
      <c r="C183" t="s">
        <v>25</v>
      </c>
      <c r="D183" t="s">
        <v>1047</v>
      </c>
      <c r="E183" t="s">
        <v>1048</v>
      </c>
      <c r="F183">
        <v>10.1111</v>
      </c>
      <c r="G183" s="45">
        <v>15518248</v>
      </c>
      <c r="H183" t="s">
        <v>1049</v>
      </c>
      <c r="I183" s="6" t="s">
        <v>29</v>
      </c>
      <c r="J183" s="8" t="s">
        <v>74</v>
      </c>
      <c r="K183" s="6" t="s">
        <v>100</v>
      </c>
      <c r="L183" s="32" t="s">
        <v>786</v>
      </c>
      <c r="M183" t="str">
        <f>"https://onlinelibrary.wiley.com/page/journal/"&amp;G183&amp;"/homepage/FundedAccess.html"</f>
        <v>https://onlinelibrary.wiley.com/page/journal/15518248/homepage/FundedAccess.html</v>
      </c>
      <c r="N183" t="s">
        <v>78</v>
      </c>
      <c r="O183" t="s">
        <v>627</v>
      </c>
      <c r="P183" t="s">
        <v>79</v>
      </c>
      <c r="Q183" t="s">
        <v>79</v>
      </c>
      <c r="R183" t="s">
        <v>415</v>
      </c>
      <c r="S183" t="s">
        <v>38</v>
      </c>
      <c r="T183" t="s">
        <v>93</v>
      </c>
      <c r="U183" t="s">
        <v>1050</v>
      </c>
      <c r="V183" t="s">
        <v>81</v>
      </c>
      <c r="W183" t="s">
        <v>42</v>
      </c>
      <c r="X183" t="s">
        <v>115</v>
      </c>
    </row>
    <row r="184" spans="1:24" ht="12.75" customHeight="1" x14ac:dyDescent="0.45">
      <c r="A184" t="s">
        <v>1051</v>
      </c>
      <c r="B184">
        <v>2019</v>
      </c>
      <c r="C184" t="s">
        <v>25</v>
      </c>
      <c r="D184" t="s">
        <v>1052</v>
      </c>
      <c r="E184" t="s">
        <v>1053</v>
      </c>
      <c r="F184">
        <v>10.100199999999999</v>
      </c>
      <c r="G184" s="45">
        <v>15214184</v>
      </c>
      <c r="H184" t="s">
        <v>1054</v>
      </c>
      <c r="I184" s="6" t="s">
        <v>29</v>
      </c>
      <c r="J184" t="s">
        <v>1055</v>
      </c>
      <c r="K184" s="6" t="s">
        <v>100</v>
      </c>
      <c r="L184" s="32" t="s">
        <v>5789</v>
      </c>
      <c r="M184" t="str">
        <f>"https://onlinelibrary.wiley.com/page/journal/"&amp;G184&amp;"/homepage/FundedAccess.html"</f>
        <v>https://onlinelibrary.wiley.com/page/journal/15214184/homepage/FundedAccess.html</v>
      </c>
      <c r="N184" t="s">
        <v>33</v>
      </c>
      <c r="O184" t="s">
        <v>34</v>
      </c>
      <c r="P184" t="s">
        <v>35</v>
      </c>
      <c r="Q184" t="s">
        <v>61</v>
      </c>
      <c r="R184" t="s">
        <v>50</v>
      </c>
      <c r="S184" t="s">
        <v>38</v>
      </c>
      <c r="T184" t="s">
        <v>39</v>
      </c>
      <c r="U184" t="s">
        <v>40</v>
      </c>
      <c r="V184" t="s">
        <v>41</v>
      </c>
      <c r="W184" t="s">
        <v>42</v>
      </c>
      <c r="X184" t="s">
        <v>53</v>
      </c>
    </row>
    <row r="185" spans="1:24" ht="13.5" customHeight="1" x14ac:dyDescent="0.45">
      <c r="A185" t="s">
        <v>1056</v>
      </c>
      <c r="B185" t="s">
        <v>25</v>
      </c>
      <c r="C185" t="s">
        <v>25</v>
      </c>
      <c r="D185" t="s">
        <v>1057</v>
      </c>
      <c r="E185" t="s">
        <v>1058</v>
      </c>
      <c r="F185">
        <v>10.100199999999999</v>
      </c>
      <c r="G185" s="45">
        <v>15206327</v>
      </c>
      <c r="H185" t="s">
        <v>1059</v>
      </c>
      <c r="I185" s="6" t="s">
        <v>29</v>
      </c>
      <c r="J185" t="s">
        <v>1060</v>
      </c>
      <c r="K185" s="6" t="s">
        <v>100</v>
      </c>
      <c r="L185" s="32" t="s">
        <v>122</v>
      </c>
      <c r="M185" t="str">
        <f>"https://onlinelibrary.wiley.com/page/journal/"&amp;G185&amp;"/homepage/FundedAccess.html"</f>
        <v>https://onlinelibrary.wiley.com/page/journal/15206327/homepage/FundedAccess.html</v>
      </c>
      <c r="N185" t="s">
        <v>33</v>
      </c>
      <c r="O185" t="s">
        <v>34</v>
      </c>
      <c r="P185" t="s">
        <v>35</v>
      </c>
      <c r="Q185" t="s">
        <v>61</v>
      </c>
      <c r="R185" t="s">
        <v>80</v>
      </c>
      <c r="S185" t="s">
        <v>38</v>
      </c>
      <c r="T185" t="s">
        <v>39</v>
      </c>
      <c r="U185" t="s">
        <v>40</v>
      </c>
      <c r="V185" t="s">
        <v>41</v>
      </c>
      <c r="W185" t="s">
        <v>42</v>
      </c>
      <c r="X185" t="s">
        <v>53</v>
      </c>
    </row>
    <row r="186" spans="1:24" ht="13.5" customHeight="1" x14ac:dyDescent="0.45">
      <c r="A186" t="s">
        <v>1061</v>
      </c>
      <c r="B186" t="s">
        <v>25</v>
      </c>
      <c r="C186" t="s">
        <v>25</v>
      </c>
      <c r="D186" t="s">
        <v>1062</v>
      </c>
      <c r="E186" t="s">
        <v>1063</v>
      </c>
      <c r="F186">
        <v>10.1111</v>
      </c>
      <c r="G186" s="45">
        <v>14754762</v>
      </c>
      <c r="H186" t="s">
        <v>1064</v>
      </c>
      <c r="I186" s="6" t="s">
        <v>29</v>
      </c>
      <c r="J186" t="s">
        <v>1065</v>
      </c>
      <c r="K186" s="6" t="s">
        <v>100</v>
      </c>
      <c r="L186" s="32" t="s">
        <v>1066</v>
      </c>
      <c r="M186" t="str">
        <f>"https://onlinelibrary.wiley.com/page/journal/"&amp;G186&amp;"/homepage/FundedAccess.html"</f>
        <v>https://onlinelibrary.wiley.com/page/journal/14754762/homepage/FundedAccess.html</v>
      </c>
      <c r="N186" t="s">
        <v>33</v>
      </c>
      <c r="O186" t="s">
        <v>34</v>
      </c>
      <c r="P186" t="s">
        <v>35</v>
      </c>
      <c r="Q186" t="s">
        <v>36</v>
      </c>
      <c r="R186" t="s">
        <v>50</v>
      </c>
      <c r="S186" t="s">
        <v>38</v>
      </c>
      <c r="T186" t="s">
        <v>39</v>
      </c>
      <c r="U186" s="8" t="s">
        <v>40</v>
      </c>
      <c r="V186" t="s">
        <v>80</v>
      </c>
      <c r="W186" t="s">
        <v>42</v>
      </c>
      <c r="X186" t="s">
        <v>43</v>
      </c>
    </row>
    <row r="187" spans="1:24" ht="13.5" customHeight="1" x14ac:dyDescent="0.45">
      <c r="A187" t="s">
        <v>578</v>
      </c>
      <c r="B187" t="s">
        <v>25</v>
      </c>
      <c r="C187" t="s">
        <v>25</v>
      </c>
      <c r="D187" t="s">
        <v>1067</v>
      </c>
      <c r="E187" t="s">
        <v>1068</v>
      </c>
      <c r="F187">
        <v>10.100199999999999</v>
      </c>
      <c r="G187" s="45">
        <v>23265205</v>
      </c>
      <c r="H187" t="s">
        <v>1069</v>
      </c>
      <c r="I187" s="6" t="s">
        <v>29</v>
      </c>
      <c r="J187" t="s">
        <v>1070</v>
      </c>
      <c r="K187" s="9" t="s">
        <v>59</v>
      </c>
      <c r="L187" s="32" t="s">
        <v>1071</v>
      </c>
      <c r="M187" t="str">
        <f>"https://onlinelibrary.wiley.com/page/journal/"&amp;G187&amp;"/homepage/FundedAccess.html"</f>
        <v>https://onlinelibrary.wiley.com/page/journal/23265205/homepage/FundedAccess.html</v>
      </c>
      <c r="N187" t="s">
        <v>33</v>
      </c>
      <c r="O187" t="s">
        <v>34</v>
      </c>
      <c r="P187" t="s">
        <v>35</v>
      </c>
      <c r="Q187" t="s">
        <v>61</v>
      </c>
      <c r="R187" t="s">
        <v>37</v>
      </c>
      <c r="S187" t="s">
        <v>38</v>
      </c>
      <c r="T187" t="s">
        <v>93</v>
      </c>
      <c r="U187" t="s">
        <v>1072</v>
      </c>
      <c r="V187" t="s">
        <v>41</v>
      </c>
      <c r="W187" t="s">
        <v>42</v>
      </c>
      <c r="X187" t="s">
        <v>53</v>
      </c>
    </row>
    <row r="188" spans="1:24" ht="13.5" customHeight="1" x14ac:dyDescent="0.45">
      <c r="A188" t="s">
        <v>1073</v>
      </c>
      <c r="B188" t="s">
        <v>25</v>
      </c>
      <c r="C188" t="s">
        <v>25</v>
      </c>
      <c r="D188" t="s">
        <v>1074</v>
      </c>
      <c r="E188" t="s">
        <v>1075</v>
      </c>
      <c r="F188">
        <v>10.100199999999999</v>
      </c>
      <c r="G188" s="45">
        <v>21514658</v>
      </c>
      <c r="H188" t="s">
        <v>1076</v>
      </c>
      <c r="I188" s="6" t="s">
        <v>29</v>
      </c>
      <c r="J188" t="s">
        <v>1077</v>
      </c>
      <c r="K188" s="9" t="s">
        <v>59</v>
      </c>
      <c r="L188" s="32" t="s">
        <v>1078</v>
      </c>
      <c r="M188" t="str">
        <f>"https://onlinelibrary.wiley.com/page/journal/"&amp;G188&amp;"/homepage/FundedAccess.html"</f>
        <v>https://onlinelibrary.wiley.com/page/journal/21514658/homepage/FundedAccess.html</v>
      </c>
      <c r="N188" t="s">
        <v>33</v>
      </c>
      <c r="O188" t="s">
        <v>34</v>
      </c>
      <c r="P188" t="s">
        <v>35</v>
      </c>
      <c r="Q188" t="s">
        <v>61</v>
      </c>
      <c r="R188" t="s">
        <v>37</v>
      </c>
      <c r="S188" t="s">
        <v>38</v>
      </c>
      <c r="T188" t="s">
        <v>93</v>
      </c>
      <c r="U188" t="s">
        <v>1079</v>
      </c>
      <c r="V188" t="s">
        <v>41</v>
      </c>
      <c r="W188" t="s">
        <v>42</v>
      </c>
      <c r="X188" t="s">
        <v>53</v>
      </c>
    </row>
    <row r="189" spans="1:24" ht="13.5" customHeight="1" x14ac:dyDescent="0.45">
      <c r="A189" t="s">
        <v>1080</v>
      </c>
      <c r="B189" t="s">
        <v>25</v>
      </c>
      <c r="C189" t="s">
        <v>25</v>
      </c>
      <c r="D189" t="s">
        <v>1081</v>
      </c>
      <c r="E189" t="s">
        <v>1082</v>
      </c>
      <c r="F189">
        <v>10.1111</v>
      </c>
      <c r="G189" s="45">
        <v>15251594</v>
      </c>
      <c r="H189" t="s">
        <v>1083</v>
      </c>
      <c r="I189" s="6" t="s">
        <v>29</v>
      </c>
      <c r="J189" s="8" t="s">
        <v>1084</v>
      </c>
      <c r="K189" s="9" t="s">
        <v>100</v>
      </c>
      <c r="L189" s="32" t="s">
        <v>236</v>
      </c>
      <c r="M189" t="str">
        <f>"https://onlinelibrary.wiley.com/page/journal/"&amp;G189&amp;"/homepage/FundedAccess.html"</f>
        <v>https://onlinelibrary.wiley.com/page/journal/15251594/homepage/FundedAccess.html</v>
      </c>
      <c r="N189" t="s">
        <v>33</v>
      </c>
      <c r="O189" t="s">
        <v>34</v>
      </c>
      <c r="P189" t="s">
        <v>35</v>
      </c>
      <c r="Q189" t="s">
        <v>61</v>
      </c>
      <c r="R189" t="s">
        <v>80</v>
      </c>
      <c r="S189" t="s">
        <v>38</v>
      </c>
      <c r="T189" t="s">
        <v>39</v>
      </c>
      <c r="U189" t="s">
        <v>40</v>
      </c>
      <c r="V189" t="s">
        <v>41</v>
      </c>
      <c r="W189" t="s">
        <v>42</v>
      </c>
      <c r="X189" t="s">
        <v>43</v>
      </c>
    </row>
    <row r="190" spans="1:24" ht="13.5" customHeight="1" x14ac:dyDescent="0.45">
      <c r="A190" t="s">
        <v>1085</v>
      </c>
      <c r="B190" t="s">
        <v>25</v>
      </c>
      <c r="C190" t="s">
        <v>25</v>
      </c>
      <c r="D190" t="s">
        <v>1086</v>
      </c>
      <c r="E190" t="s">
        <v>1087</v>
      </c>
      <c r="F190">
        <v>10.100199999999999</v>
      </c>
      <c r="G190" s="45">
        <v>15546306</v>
      </c>
      <c r="H190" t="s">
        <v>1088</v>
      </c>
      <c r="I190" t="s">
        <v>86</v>
      </c>
      <c r="J190" s="8" t="s">
        <v>1089</v>
      </c>
      <c r="K190" t="s">
        <v>77</v>
      </c>
      <c r="L190" s="32" t="s">
        <v>77</v>
      </c>
      <c r="M190" t="s">
        <v>77</v>
      </c>
      <c r="N190" t="s">
        <v>33</v>
      </c>
      <c r="O190" t="s">
        <v>34</v>
      </c>
      <c r="P190" t="s">
        <v>35</v>
      </c>
      <c r="Q190" t="s">
        <v>1090</v>
      </c>
      <c r="R190" t="s">
        <v>80</v>
      </c>
      <c r="S190" t="s">
        <v>38</v>
      </c>
      <c r="T190" t="s">
        <v>39</v>
      </c>
      <c r="U190" t="s">
        <v>40</v>
      </c>
      <c r="V190" t="s">
        <v>81</v>
      </c>
      <c r="W190" t="s">
        <v>42</v>
      </c>
      <c r="X190" t="s">
        <v>115</v>
      </c>
    </row>
    <row r="191" spans="1:24" ht="13.5" customHeight="1" x14ac:dyDescent="0.45">
      <c r="A191" t="s">
        <v>1091</v>
      </c>
      <c r="B191" t="s">
        <v>25</v>
      </c>
      <c r="C191" t="s">
        <v>25</v>
      </c>
      <c r="D191" t="s">
        <v>25</v>
      </c>
      <c r="E191" t="s">
        <v>1092</v>
      </c>
      <c r="F191">
        <v>10.100199999999999</v>
      </c>
      <c r="G191" s="45">
        <v>15546306</v>
      </c>
      <c r="H191" t="s">
        <v>1093</v>
      </c>
      <c r="I191" t="s">
        <v>46</v>
      </c>
      <c r="J191" s="1" t="s">
        <v>1094</v>
      </c>
      <c r="K191" t="s">
        <v>100</v>
      </c>
      <c r="L191" s="32" t="s">
        <v>1095</v>
      </c>
      <c r="M191" t="s">
        <v>1096</v>
      </c>
      <c r="N191" t="s">
        <v>46</v>
      </c>
      <c r="O191" s="8" t="s">
        <v>1097</v>
      </c>
      <c r="P191" t="s">
        <v>35</v>
      </c>
      <c r="Q191" t="s">
        <v>49</v>
      </c>
      <c r="R191" t="s">
        <v>50</v>
      </c>
      <c r="S191" t="s">
        <v>38</v>
      </c>
      <c r="T191" t="s">
        <v>39</v>
      </c>
      <c r="U191" t="s">
        <v>40</v>
      </c>
      <c r="V191" t="s">
        <v>41</v>
      </c>
      <c r="W191" t="s">
        <v>42</v>
      </c>
      <c r="X191" t="s">
        <v>43</v>
      </c>
    </row>
    <row r="192" spans="1:24" ht="13.5" customHeight="1" x14ac:dyDescent="0.45">
      <c r="A192" t="s">
        <v>1098</v>
      </c>
      <c r="B192" t="s">
        <v>25</v>
      </c>
      <c r="C192" t="s">
        <v>25</v>
      </c>
      <c r="D192" t="s">
        <v>1099</v>
      </c>
      <c r="E192" t="s">
        <v>1100</v>
      </c>
      <c r="F192">
        <v>10.1111</v>
      </c>
      <c r="G192" s="45">
        <v>17447941</v>
      </c>
      <c r="H192" t="s">
        <v>1101</v>
      </c>
      <c r="I192" s="6" t="s">
        <v>29</v>
      </c>
      <c r="J192" s="8" t="s">
        <v>1102</v>
      </c>
      <c r="K192" t="s">
        <v>100</v>
      </c>
      <c r="L192" s="32" t="s">
        <v>5250</v>
      </c>
      <c r="M192" t="str">
        <f>"https://onlinelibrary.wiley.com/page/journal/"&amp;G192&amp;"/homepage/FundedAccess.html"</f>
        <v>https://onlinelibrary.wiley.com/page/journal/17447941/homepage/FundedAccess.html</v>
      </c>
      <c r="N192" t="s">
        <v>33</v>
      </c>
      <c r="O192" t="s">
        <v>34</v>
      </c>
      <c r="P192" t="s">
        <v>35</v>
      </c>
      <c r="Q192" t="s">
        <v>36</v>
      </c>
      <c r="R192" t="s">
        <v>80</v>
      </c>
      <c r="S192" t="s">
        <v>38</v>
      </c>
      <c r="T192" t="s">
        <v>39</v>
      </c>
      <c r="U192" t="s">
        <v>40</v>
      </c>
      <c r="V192" t="s">
        <v>41</v>
      </c>
      <c r="W192" t="s">
        <v>42</v>
      </c>
      <c r="X192" t="s">
        <v>43</v>
      </c>
    </row>
    <row r="193" spans="1:24" ht="13.5" customHeight="1" x14ac:dyDescent="0.45">
      <c r="A193" t="s">
        <v>1103</v>
      </c>
      <c r="B193" t="s">
        <v>25</v>
      </c>
      <c r="C193" t="s">
        <v>25</v>
      </c>
      <c r="D193" t="s">
        <v>1104</v>
      </c>
      <c r="E193" t="s">
        <v>1105</v>
      </c>
      <c r="F193">
        <v>10.1111</v>
      </c>
      <c r="G193" s="45">
        <v>14678373</v>
      </c>
      <c r="H193" t="s">
        <v>1106</v>
      </c>
      <c r="I193" s="6" t="s">
        <v>29</v>
      </c>
      <c r="J193" s="8" t="s">
        <v>1107</v>
      </c>
      <c r="K193" t="s">
        <v>100</v>
      </c>
      <c r="L193" s="32" t="s">
        <v>852</v>
      </c>
      <c r="M193" t="str">
        <f>"https://onlinelibrary.wiley.com/page/journal/"&amp;G193&amp;"/homepage/FundedAccess.html"</f>
        <v>https://onlinelibrary.wiley.com/page/journal/14678373/homepage/FundedAccess.html</v>
      </c>
      <c r="N193" t="s">
        <v>33</v>
      </c>
      <c r="O193" t="s">
        <v>34</v>
      </c>
      <c r="P193" t="s">
        <v>35</v>
      </c>
      <c r="Q193" t="s">
        <v>36</v>
      </c>
      <c r="R193" t="s">
        <v>80</v>
      </c>
      <c r="S193" t="s">
        <v>38</v>
      </c>
      <c r="T193" t="s">
        <v>39</v>
      </c>
      <c r="U193" t="s">
        <v>40</v>
      </c>
      <c r="V193" t="s">
        <v>41</v>
      </c>
      <c r="W193" t="s">
        <v>42</v>
      </c>
      <c r="X193" t="s">
        <v>43</v>
      </c>
    </row>
    <row r="194" spans="1:24" ht="13.5" customHeight="1" x14ac:dyDescent="0.45">
      <c r="A194" t="s">
        <v>1108</v>
      </c>
      <c r="B194" t="s">
        <v>25</v>
      </c>
      <c r="C194" t="s">
        <v>25</v>
      </c>
      <c r="D194" t="s">
        <v>1109</v>
      </c>
      <c r="E194" t="s">
        <v>1110</v>
      </c>
      <c r="F194">
        <v>10.1111</v>
      </c>
      <c r="G194" s="45">
        <v>14678381</v>
      </c>
      <c r="H194" t="s">
        <v>1111</v>
      </c>
      <c r="I194" s="6" t="s">
        <v>29</v>
      </c>
      <c r="J194" t="s">
        <v>1112</v>
      </c>
      <c r="K194" t="s">
        <v>100</v>
      </c>
      <c r="L194" s="32" t="s">
        <v>871</v>
      </c>
      <c r="M194" t="str">
        <f>"https://onlinelibrary.wiley.com/page/journal/"&amp;G194&amp;"/homepage/FundedAccess.html"</f>
        <v>https://onlinelibrary.wiley.com/page/journal/14678381/homepage/FundedAccess.html</v>
      </c>
      <c r="N194" t="s">
        <v>33</v>
      </c>
      <c r="O194" t="s">
        <v>34</v>
      </c>
      <c r="P194" t="s">
        <v>35</v>
      </c>
      <c r="Q194" t="s">
        <v>36</v>
      </c>
      <c r="R194" t="s">
        <v>80</v>
      </c>
      <c r="S194" t="s">
        <v>38</v>
      </c>
      <c r="T194" t="s">
        <v>39</v>
      </c>
      <c r="U194" t="s">
        <v>40</v>
      </c>
      <c r="V194" t="s">
        <v>41</v>
      </c>
      <c r="W194" t="s">
        <v>42</v>
      </c>
      <c r="X194" t="s">
        <v>43</v>
      </c>
    </row>
    <row r="195" spans="1:24" ht="13.5" customHeight="1" x14ac:dyDescent="0.45">
      <c r="A195" t="s">
        <v>1114</v>
      </c>
      <c r="B195" t="s">
        <v>25</v>
      </c>
      <c r="C195" t="s">
        <v>25</v>
      </c>
      <c r="D195" t="s">
        <v>1115</v>
      </c>
      <c r="E195" t="s">
        <v>1116</v>
      </c>
      <c r="F195">
        <v>10.1111</v>
      </c>
      <c r="G195" s="45">
        <v>17483131</v>
      </c>
      <c r="H195" t="s">
        <v>1117</v>
      </c>
      <c r="I195" s="6" t="s">
        <v>29</v>
      </c>
      <c r="J195" t="s">
        <v>1118</v>
      </c>
      <c r="K195" s="9" t="s">
        <v>59</v>
      </c>
      <c r="L195" s="32" t="s">
        <v>1125</v>
      </c>
      <c r="M195" t="str">
        <f>"https://onlinelibrary.wiley.com/page/journal/"&amp;G195&amp;"/homepage/FundedAccess.html"</f>
        <v>https://onlinelibrary.wiley.com/page/journal/17483131/homepage/FundedAccess.html</v>
      </c>
      <c r="N195" t="s">
        <v>33</v>
      </c>
      <c r="O195" t="s">
        <v>34</v>
      </c>
      <c r="P195" t="s">
        <v>35</v>
      </c>
      <c r="Q195" t="s">
        <v>36</v>
      </c>
      <c r="R195" t="s">
        <v>80</v>
      </c>
      <c r="S195" t="s">
        <v>38</v>
      </c>
      <c r="T195" t="s">
        <v>39</v>
      </c>
      <c r="U195" t="s">
        <v>40</v>
      </c>
      <c r="V195" t="s">
        <v>81</v>
      </c>
      <c r="W195" t="s">
        <v>42</v>
      </c>
      <c r="X195" t="s">
        <v>1119</v>
      </c>
    </row>
    <row r="196" spans="1:24" ht="13.5" customHeight="1" x14ac:dyDescent="0.45">
      <c r="A196" t="s">
        <v>1120</v>
      </c>
      <c r="B196" t="s">
        <v>25</v>
      </c>
      <c r="C196" t="s">
        <v>25</v>
      </c>
      <c r="D196" t="s">
        <v>1121</v>
      </c>
      <c r="E196" t="s">
        <v>1122</v>
      </c>
      <c r="F196">
        <v>10.100199999999999</v>
      </c>
      <c r="G196" s="45">
        <v>19346093</v>
      </c>
      <c r="H196" t="s">
        <v>1123</v>
      </c>
      <c r="I196" s="6" t="s">
        <v>29</v>
      </c>
      <c r="J196" t="s">
        <v>1124</v>
      </c>
      <c r="K196" t="s">
        <v>100</v>
      </c>
      <c r="L196" s="32" t="s">
        <v>10243</v>
      </c>
      <c r="M196" t="str">
        <f>"https://onlinelibrary.wiley.com/page/journal/"&amp;G196&amp;"/homepage/FundedAccess.html"</f>
        <v>https://onlinelibrary.wiley.com/page/journal/19346093/homepage/FundedAccess.html</v>
      </c>
      <c r="N196" t="s">
        <v>33</v>
      </c>
      <c r="O196" t="s">
        <v>34</v>
      </c>
      <c r="P196" t="s">
        <v>35</v>
      </c>
      <c r="Q196" t="s">
        <v>61</v>
      </c>
      <c r="R196" t="s">
        <v>80</v>
      </c>
      <c r="S196" t="s">
        <v>38</v>
      </c>
      <c r="T196" t="s">
        <v>39</v>
      </c>
      <c r="U196" t="s">
        <v>40</v>
      </c>
      <c r="V196" t="s">
        <v>41</v>
      </c>
      <c r="W196" t="s">
        <v>42</v>
      </c>
      <c r="X196" t="s">
        <v>53</v>
      </c>
    </row>
    <row r="197" spans="1:24" ht="13.5" customHeight="1" x14ac:dyDescent="0.45">
      <c r="A197" t="s">
        <v>1126</v>
      </c>
      <c r="B197" t="s">
        <v>25</v>
      </c>
      <c r="C197" t="s">
        <v>25</v>
      </c>
      <c r="D197" t="s">
        <v>1127</v>
      </c>
      <c r="E197" t="s">
        <v>1128</v>
      </c>
      <c r="F197">
        <v>10.1111</v>
      </c>
      <c r="G197" s="45">
        <v>17585910</v>
      </c>
      <c r="H197" t="s">
        <v>1129</v>
      </c>
      <c r="I197" s="6" t="s">
        <v>29</v>
      </c>
      <c r="J197" t="s">
        <v>1130</v>
      </c>
      <c r="K197" t="s">
        <v>100</v>
      </c>
      <c r="L197" s="32" t="s">
        <v>32</v>
      </c>
      <c r="M197" t="str">
        <f>"https://onlinelibrary.wiley.com/page/journal/"&amp;G197&amp;"/homepage/FundedAccess.html"</f>
        <v>https://onlinelibrary.wiley.com/page/journal/17585910/homepage/FundedAccess.html</v>
      </c>
      <c r="N197" t="s">
        <v>33</v>
      </c>
      <c r="O197" t="s">
        <v>34</v>
      </c>
      <c r="P197" t="s">
        <v>35</v>
      </c>
      <c r="Q197" t="s">
        <v>61</v>
      </c>
      <c r="R197" t="s">
        <v>80</v>
      </c>
      <c r="S197" t="s">
        <v>38</v>
      </c>
      <c r="T197" t="s">
        <v>39</v>
      </c>
      <c r="U197" t="s">
        <v>40</v>
      </c>
      <c r="V197" t="s">
        <v>41</v>
      </c>
      <c r="W197" t="s">
        <v>42</v>
      </c>
      <c r="X197" t="s">
        <v>53</v>
      </c>
    </row>
    <row r="198" spans="1:24" ht="13.5" customHeight="1" x14ac:dyDescent="0.45">
      <c r="A198" t="s">
        <v>1131</v>
      </c>
      <c r="B198">
        <v>2157</v>
      </c>
      <c r="C198" t="s">
        <v>25</v>
      </c>
      <c r="D198" t="s">
        <v>1132</v>
      </c>
      <c r="E198" t="s">
        <v>1133</v>
      </c>
      <c r="F198">
        <v>10.100199999999999</v>
      </c>
      <c r="G198" s="45">
        <v>21935815</v>
      </c>
      <c r="H198" t="s">
        <v>1134</v>
      </c>
      <c r="I198" s="6" t="s">
        <v>29</v>
      </c>
      <c r="J198" s="8" t="s">
        <v>1135</v>
      </c>
      <c r="K198" s="9" t="s">
        <v>100</v>
      </c>
      <c r="L198" s="32" t="s">
        <v>2585</v>
      </c>
      <c r="M198" t="str">
        <f>"https://onlinelibrary.wiley.com/page/journal/"&amp;G198&amp;"/homepage/FundedAccess.html"</f>
        <v>https://onlinelibrary.wiley.com/page/journal/21935815/homepage/FundedAccess.html</v>
      </c>
      <c r="N198" t="s">
        <v>78</v>
      </c>
      <c r="O198" t="s">
        <v>34</v>
      </c>
      <c r="P198" t="s">
        <v>102</v>
      </c>
      <c r="Q198" t="s">
        <v>61</v>
      </c>
      <c r="R198" t="s">
        <v>50</v>
      </c>
      <c r="S198" t="s">
        <v>38</v>
      </c>
      <c r="T198" t="s">
        <v>39</v>
      </c>
      <c r="U198" t="s">
        <v>1137</v>
      </c>
      <c r="V198" t="s">
        <v>41</v>
      </c>
      <c r="W198" t="s">
        <v>42</v>
      </c>
      <c r="X198" t="s">
        <v>53</v>
      </c>
    </row>
    <row r="199" spans="1:24" ht="13.5" customHeight="1" x14ac:dyDescent="0.45">
      <c r="A199" t="s">
        <v>1138</v>
      </c>
      <c r="B199" t="s">
        <v>25</v>
      </c>
      <c r="C199" t="s">
        <v>25</v>
      </c>
      <c r="D199" t="s">
        <v>1139</v>
      </c>
      <c r="E199" t="s">
        <v>1140</v>
      </c>
      <c r="F199">
        <v>10.1111</v>
      </c>
      <c r="G199" s="45" t="s">
        <v>1141</v>
      </c>
      <c r="H199" t="s">
        <v>1142</v>
      </c>
      <c r="I199" s="6" t="s">
        <v>29</v>
      </c>
      <c r="J199" t="s">
        <v>1143</v>
      </c>
      <c r="K199" t="s">
        <v>100</v>
      </c>
      <c r="L199" s="32" t="s">
        <v>3392</v>
      </c>
      <c r="M199" t="str">
        <f>"https://onlinelibrary.wiley.com/page/journal/"&amp;G199&amp;"/homepage/FundedAccess.html"</f>
        <v>https://onlinelibrary.wiley.com/page/journal/1467839X/homepage/FundedAccess.html</v>
      </c>
      <c r="N199" t="s">
        <v>33</v>
      </c>
      <c r="O199" t="s">
        <v>34</v>
      </c>
      <c r="P199" t="s">
        <v>35</v>
      </c>
      <c r="Q199" t="s">
        <v>61</v>
      </c>
      <c r="R199" t="s">
        <v>111</v>
      </c>
      <c r="S199" t="s">
        <v>38</v>
      </c>
      <c r="T199" t="s">
        <v>39</v>
      </c>
      <c r="U199" t="s">
        <v>40</v>
      </c>
      <c r="V199" t="s">
        <v>41</v>
      </c>
      <c r="W199" t="s">
        <v>42</v>
      </c>
      <c r="X199" t="s">
        <v>43</v>
      </c>
    </row>
    <row r="200" spans="1:24" ht="13.5" customHeight="1" x14ac:dyDescent="0.45">
      <c r="A200" t="s">
        <v>1145</v>
      </c>
      <c r="B200" t="s">
        <v>25</v>
      </c>
      <c r="C200" t="s">
        <v>25</v>
      </c>
      <c r="D200" t="s">
        <v>1146</v>
      </c>
      <c r="E200" t="s">
        <v>1147</v>
      </c>
      <c r="F200">
        <v>10.1111</v>
      </c>
      <c r="G200" s="45">
        <v>19430787</v>
      </c>
      <c r="H200" t="s">
        <v>1148</v>
      </c>
      <c r="I200" s="6" t="s">
        <v>29</v>
      </c>
      <c r="J200" t="s">
        <v>1149</v>
      </c>
      <c r="K200" t="s">
        <v>100</v>
      </c>
      <c r="L200" s="32" t="s">
        <v>5250</v>
      </c>
      <c r="M200" t="str">
        <f>"https://onlinelibrary.wiley.com/page/journal/"&amp;G200&amp;"/homepage/FundedAccess.html"</f>
        <v>https://onlinelibrary.wiley.com/page/journal/19430787/homepage/FundedAccess.html</v>
      </c>
      <c r="N200" t="s">
        <v>33</v>
      </c>
      <c r="O200" t="s">
        <v>34</v>
      </c>
      <c r="P200" t="s">
        <v>35</v>
      </c>
      <c r="Q200" t="s">
        <v>36</v>
      </c>
      <c r="R200" t="s">
        <v>80</v>
      </c>
      <c r="S200" t="s">
        <v>38</v>
      </c>
      <c r="T200" t="s">
        <v>39</v>
      </c>
      <c r="U200" t="s">
        <v>40</v>
      </c>
      <c r="V200" t="s">
        <v>41</v>
      </c>
      <c r="W200" t="s">
        <v>42</v>
      </c>
      <c r="X200" t="s">
        <v>43</v>
      </c>
    </row>
    <row r="201" spans="1:24" ht="13.5" customHeight="1" x14ac:dyDescent="0.45">
      <c r="A201" t="s">
        <v>1150</v>
      </c>
      <c r="B201" t="s">
        <v>25</v>
      </c>
      <c r="C201" t="s">
        <v>25</v>
      </c>
      <c r="D201" t="s">
        <v>1151</v>
      </c>
      <c r="E201" t="s">
        <v>1152</v>
      </c>
      <c r="F201">
        <v>10.1111</v>
      </c>
      <c r="G201" s="45">
        <v>17531411</v>
      </c>
      <c r="H201" t="s">
        <v>1153</v>
      </c>
      <c r="I201" s="6" t="s">
        <v>29</v>
      </c>
      <c r="J201" t="s">
        <v>1154</v>
      </c>
      <c r="K201" t="s">
        <v>100</v>
      </c>
      <c r="L201" s="32" t="s">
        <v>5250</v>
      </c>
      <c r="M201" t="str">
        <f>"https://onlinelibrary.wiley.com/page/journal/"&amp;G201&amp;"/homepage/FundedAccess.html"</f>
        <v>https://onlinelibrary.wiley.com/page/journal/17531411/homepage/FundedAccess.html</v>
      </c>
      <c r="N201" t="s">
        <v>33</v>
      </c>
      <c r="O201" t="s">
        <v>34</v>
      </c>
      <c r="P201" t="s">
        <v>35</v>
      </c>
      <c r="Q201" t="s">
        <v>36</v>
      </c>
      <c r="R201" t="s">
        <v>80</v>
      </c>
      <c r="S201" t="s">
        <v>38</v>
      </c>
      <c r="T201" t="s">
        <v>39</v>
      </c>
      <c r="U201" t="s">
        <v>40</v>
      </c>
      <c r="V201" t="s">
        <v>41</v>
      </c>
      <c r="W201" t="s">
        <v>42</v>
      </c>
      <c r="X201" t="s">
        <v>43</v>
      </c>
    </row>
    <row r="202" spans="1:24" ht="13.5" customHeight="1" x14ac:dyDescent="0.45">
      <c r="A202" t="s">
        <v>1155</v>
      </c>
      <c r="B202" t="s">
        <v>25</v>
      </c>
      <c r="C202" t="s">
        <v>25</v>
      </c>
      <c r="D202" t="s">
        <v>1156</v>
      </c>
      <c r="E202" t="s">
        <v>1157</v>
      </c>
      <c r="F202">
        <v>10.1111</v>
      </c>
      <c r="G202" s="45">
        <v>14678411</v>
      </c>
      <c r="H202" t="s">
        <v>1158</v>
      </c>
      <c r="I202" s="6" t="s">
        <v>29</v>
      </c>
      <c r="J202" t="s">
        <v>1159</v>
      </c>
      <c r="K202" t="s">
        <v>100</v>
      </c>
      <c r="L202" s="32" t="s">
        <v>5250</v>
      </c>
      <c r="M202" t="str">
        <f>"https://onlinelibrary.wiley.com/page/journal/"&amp;G202&amp;"/homepage/FundedAccess.html"</f>
        <v>https://onlinelibrary.wiley.com/page/journal/14678411/homepage/FundedAccess.html</v>
      </c>
      <c r="N202" t="s">
        <v>33</v>
      </c>
      <c r="O202" t="s">
        <v>34</v>
      </c>
      <c r="P202" t="s">
        <v>35</v>
      </c>
      <c r="Q202" t="s">
        <v>36</v>
      </c>
      <c r="R202" t="s">
        <v>50</v>
      </c>
      <c r="S202" t="s">
        <v>38</v>
      </c>
      <c r="T202" t="s">
        <v>39</v>
      </c>
      <c r="U202" t="s">
        <v>40</v>
      </c>
      <c r="V202" t="s">
        <v>41</v>
      </c>
      <c r="W202" t="s">
        <v>42</v>
      </c>
      <c r="X202" t="s">
        <v>43</v>
      </c>
    </row>
    <row r="203" spans="1:24" ht="13.5" customHeight="1" x14ac:dyDescent="0.45">
      <c r="A203" t="s">
        <v>1160</v>
      </c>
      <c r="B203" t="s">
        <v>25</v>
      </c>
      <c r="C203" t="s">
        <v>25</v>
      </c>
      <c r="D203" t="s">
        <v>1161</v>
      </c>
      <c r="E203" t="s">
        <v>1162</v>
      </c>
      <c r="F203">
        <v>10.1111</v>
      </c>
      <c r="G203" t="s">
        <v>1163</v>
      </c>
      <c r="H203" t="s">
        <v>1164</v>
      </c>
      <c r="I203" s="6" t="s">
        <v>29</v>
      </c>
      <c r="J203" s="1" t="s">
        <v>1165</v>
      </c>
      <c r="K203" t="s">
        <v>100</v>
      </c>
      <c r="L203" s="32" t="s">
        <v>5250</v>
      </c>
      <c r="M203" s="1" t="s">
        <v>1166</v>
      </c>
      <c r="N203" t="s">
        <v>33</v>
      </c>
      <c r="O203" t="s">
        <v>34</v>
      </c>
      <c r="P203" t="s">
        <v>35</v>
      </c>
      <c r="Q203" t="s">
        <v>36</v>
      </c>
      <c r="R203" t="s">
        <v>50</v>
      </c>
      <c r="S203" t="s">
        <v>38</v>
      </c>
      <c r="T203" t="s">
        <v>39</v>
      </c>
      <c r="U203" t="s">
        <v>40</v>
      </c>
      <c r="V203" t="s">
        <v>41</v>
      </c>
      <c r="W203" t="s">
        <v>42</v>
      </c>
      <c r="X203" t="s">
        <v>43</v>
      </c>
    </row>
    <row r="204" spans="1:24" ht="13.5" customHeight="1" x14ac:dyDescent="0.45">
      <c r="A204" t="s">
        <v>1167</v>
      </c>
      <c r="B204" t="s">
        <v>25</v>
      </c>
      <c r="C204" t="s">
        <v>25</v>
      </c>
      <c r="D204" t="s">
        <v>1168</v>
      </c>
      <c r="E204" t="s">
        <v>1169</v>
      </c>
      <c r="F204">
        <v>10.100199999999999</v>
      </c>
      <c r="G204" s="45">
        <v>19322143</v>
      </c>
      <c r="H204" t="s">
        <v>1170</v>
      </c>
      <c r="I204" s="6" t="s">
        <v>29</v>
      </c>
      <c r="J204" t="s">
        <v>1171</v>
      </c>
      <c r="K204" t="s">
        <v>100</v>
      </c>
      <c r="L204" s="32" t="s">
        <v>32</v>
      </c>
      <c r="M204" s="1" t="s">
        <v>237</v>
      </c>
      <c r="N204" t="s">
        <v>33</v>
      </c>
      <c r="O204" t="s">
        <v>34</v>
      </c>
      <c r="P204" t="s">
        <v>35</v>
      </c>
      <c r="Q204" t="s">
        <v>61</v>
      </c>
      <c r="R204" t="s">
        <v>80</v>
      </c>
      <c r="S204" t="s">
        <v>38</v>
      </c>
      <c r="T204" t="s">
        <v>39</v>
      </c>
      <c r="U204" t="s">
        <v>40</v>
      </c>
      <c r="V204" t="s">
        <v>41</v>
      </c>
      <c r="W204" t="s">
        <v>42</v>
      </c>
      <c r="X204" t="s">
        <v>53</v>
      </c>
    </row>
    <row r="205" spans="1:24" ht="13.5" customHeight="1" x14ac:dyDescent="0.45">
      <c r="A205" t="s">
        <v>1172</v>
      </c>
      <c r="B205" t="s">
        <v>25</v>
      </c>
      <c r="C205" t="s">
        <v>25</v>
      </c>
      <c r="D205" t="s">
        <v>1173</v>
      </c>
      <c r="E205" t="s">
        <v>1174</v>
      </c>
      <c r="F205">
        <v>10.1111</v>
      </c>
      <c r="G205" s="45">
        <v>17437563</v>
      </c>
      <c r="H205" t="s">
        <v>1175</v>
      </c>
      <c r="I205" s="6" t="s">
        <v>29</v>
      </c>
      <c r="J205" t="s">
        <v>1176</v>
      </c>
      <c r="K205" s="4" t="s">
        <v>59</v>
      </c>
      <c r="L205" s="32" t="s">
        <v>2206</v>
      </c>
      <c r="M205" t="str">
        <f>"https://onlinelibrary.wiley.com/page/journal/"&amp;G205&amp;"/homepage/FundedAccess.html"</f>
        <v>https://onlinelibrary.wiley.com/page/journal/17437563/homepage/FundedAccess.html</v>
      </c>
      <c r="N205" t="s">
        <v>33</v>
      </c>
      <c r="O205" t="s">
        <v>34</v>
      </c>
      <c r="P205" t="s">
        <v>35</v>
      </c>
      <c r="Q205" t="s">
        <v>61</v>
      </c>
      <c r="R205" t="s">
        <v>80</v>
      </c>
      <c r="S205" t="s">
        <v>38</v>
      </c>
      <c r="T205" t="s">
        <v>39</v>
      </c>
      <c r="U205" t="s">
        <v>40</v>
      </c>
      <c r="V205" t="s">
        <v>41</v>
      </c>
      <c r="W205" t="s">
        <v>42</v>
      </c>
      <c r="X205" t="s">
        <v>53</v>
      </c>
    </row>
    <row r="206" spans="1:24" ht="13.5" customHeight="1" x14ac:dyDescent="0.45">
      <c r="A206" t="s">
        <v>1177</v>
      </c>
      <c r="B206" t="s">
        <v>25</v>
      </c>
      <c r="C206" t="s">
        <v>25</v>
      </c>
      <c r="D206" t="s">
        <v>1178</v>
      </c>
      <c r="E206" t="s">
        <v>1179</v>
      </c>
      <c r="F206">
        <v>10.1111</v>
      </c>
      <c r="G206" s="45">
        <v>20416156</v>
      </c>
      <c r="H206" t="s">
        <v>1180</v>
      </c>
      <c r="I206" s="6" t="s">
        <v>29</v>
      </c>
      <c r="J206" t="s">
        <v>1181</v>
      </c>
      <c r="K206" t="s">
        <v>100</v>
      </c>
      <c r="L206" s="32" t="s">
        <v>871</v>
      </c>
      <c r="M206" t="str">
        <f>"https://onlinelibrary.wiley.com/page/journal/"&amp;G206&amp;"/homepage/FundedAccess.html"</f>
        <v>https://onlinelibrary.wiley.com/page/journal/20416156/homepage/FundedAccess.html</v>
      </c>
      <c r="N206" t="s">
        <v>33</v>
      </c>
      <c r="O206" t="s">
        <v>34</v>
      </c>
      <c r="P206" t="s">
        <v>35</v>
      </c>
      <c r="Q206" t="s">
        <v>36</v>
      </c>
      <c r="R206" t="s">
        <v>80</v>
      </c>
      <c r="S206" t="s">
        <v>38</v>
      </c>
      <c r="T206" t="s">
        <v>39</v>
      </c>
      <c r="U206" t="s">
        <v>40</v>
      </c>
      <c r="V206" t="s">
        <v>41</v>
      </c>
      <c r="W206" t="s">
        <v>42</v>
      </c>
      <c r="X206" t="s">
        <v>1182</v>
      </c>
    </row>
    <row r="207" spans="1:24" ht="13.5" customHeight="1" x14ac:dyDescent="0.45">
      <c r="A207" t="s">
        <v>1183</v>
      </c>
      <c r="B207" t="s">
        <v>25</v>
      </c>
      <c r="C207" t="s">
        <v>25</v>
      </c>
      <c r="D207" t="s">
        <v>1184</v>
      </c>
      <c r="E207" t="s">
        <v>1185</v>
      </c>
      <c r="F207">
        <v>10.1111</v>
      </c>
      <c r="G207" s="45">
        <v>17585872</v>
      </c>
      <c r="H207" t="s">
        <v>1186</v>
      </c>
      <c r="I207" s="6" t="s">
        <v>29</v>
      </c>
      <c r="J207" t="s">
        <v>1187</v>
      </c>
      <c r="K207" t="s">
        <v>100</v>
      </c>
      <c r="L207" s="32" t="s">
        <v>642</v>
      </c>
      <c r="M207" t="str">
        <f>"https://onlinelibrary.wiley.com/page/journal/"&amp;G207&amp;"/homepage/FundedAccess.html"</f>
        <v>https://onlinelibrary.wiley.com/page/journal/17585872/homepage/FundedAccess.html</v>
      </c>
      <c r="N207" t="s">
        <v>33</v>
      </c>
      <c r="O207" t="s">
        <v>34</v>
      </c>
      <c r="P207" t="s">
        <v>35</v>
      </c>
      <c r="Q207" t="s">
        <v>61</v>
      </c>
      <c r="R207" t="s">
        <v>50</v>
      </c>
      <c r="S207" t="s">
        <v>38</v>
      </c>
      <c r="T207" t="s">
        <v>39</v>
      </c>
      <c r="U207" t="s">
        <v>40</v>
      </c>
      <c r="V207" t="s">
        <v>41</v>
      </c>
      <c r="W207" t="s">
        <v>42</v>
      </c>
      <c r="X207" t="s">
        <v>43</v>
      </c>
    </row>
    <row r="208" spans="1:24" ht="13.5" customHeight="1" x14ac:dyDescent="0.45">
      <c r="A208" t="s">
        <v>469</v>
      </c>
      <c r="B208" t="s">
        <v>25</v>
      </c>
      <c r="C208" t="s">
        <v>25</v>
      </c>
      <c r="D208" t="s">
        <v>1188</v>
      </c>
      <c r="E208" t="s">
        <v>1189</v>
      </c>
      <c r="F208">
        <v>10.100199999999999</v>
      </c>
      <c r="G208" s="45">
        <v>15360725</v>
      </c>
      <c r="H208" t="s">
        <v>1190</v>
      </c>
      <c r="I208" t="s">
        <v>86</v>
      </c>
      <c r="J208" t="s">
        <v>77</v>
      </c>
      <c r="K208" t="s">
        <v>486</v>
      </c>
      <c r="L208" s="32" t="s">
        <v>77</v>
      </c>
      <c r="M208" t="s">
        <v>77</v>
      </c>
      <c r="N208" t="s">
        <v>33</v>
      </c>
      <c r="O208" t="s">
        <v>34</v>
      </c>
      <c r="P208" t="s">
        <v>35</v>
      </c>
      <c r="Q208" t="s">
        <v>61</v>
      </c>
      <c r="R208" t="s">
        <v>80</v>
      </c>
      <c r="S208" t="s">
        <v>38</v>
      </c>
      <c r="T208" t="s">
        <v>39</v>
      </c>
      <c r="U208" t="s">
        <v>40</v>
      </c>
      <c r="V208" t="s">
        <v>81</v>
      </c>
      <c r="W208" t="s">
        <v>42</v>
      </c>
      <c r="X208" t="s">
        <v>115</v>
      </c>
    </row>
    <row r="209" spans="1:24" ht="13.5" customHeight="1" x14ac:dyDescent="0.45">
      <c r="A209" t="s">
        <v>1191</v>
      </c>
      <c r="B209">
        <v>2228</v>
      </c>
      <c r="C209" t="s">
        <v>25</v>
      </c>
      <c r="D209" t="s">
        <v>1192</v>
      </c>
      <c r="E209" t="s">
        <v>1193</v>
      </c>
      <c r="F209">
        <v>10.100199999999999</v>
      </c>
      <c r="G209" s="45">
        <v>15213994</v>
      </c>
      <c r="H209" t="s">
        <v>1194</v>
      </c>
      <c r="I209" s="6" t="s">
        <v>29</v>
      </c>
      <c r="J209" s="8" t="s">
        <v>74</v>
      </c>
      <c r="K209" t="s">
        <v>100</v>
      </c>
      <c r="L209" s="32" t="s">
        <v>1113</v>
      </c>
      <c r="M209" s="1" t="s">
        <v>237</v>
      </c>
      <c r="N209" t="s">
        <v>33</v>
      </c>
      <c r="O209" t="s">
        <v>34</v>
      </c>
      <c r="P209" t="s">
        <v>35</v>
      </c>
      <c r="Q209" t="s">
        <v>61</v>
      </c>
      <c r="R209" t="s">
        <v>80</v>
      </c>
      <c r="S209" t="s">
        <v>38</v>
      </c>
      <c r="T209" t="s">
        <v>93</v>
      </c>
      <c r="U209" t="s">
        <v>1195</v>
      </c>
      <c r="V209" t="s">
        <v>41</v>
      </c>
      <c r="W209" t="s">
        <v>42</v>
      </c>
      <c r="X209" t="s">
        <v>53</v>
      </c>
    </row>
    <row r="210" spans="1:24" ht="13.5" customHeight="1" x14ac:dyDescent="0.45">
      <c r="A210" t="s">
        <v>1196</v>
      </c>
      <c r="B210" t="s">
        <v>1197</v>
      </c>
      <c r="C210" t="s">
        <v>25</v>
      </c>
      <c r="D210" t="s">
        <v>1198</v>
      </c>
      <c r="E210" t="s">
        <v>1198</v>
      </c>
      <c r="F210">
        <v>10.100199999999999</v>
      </c>
      <c r="G210" s="45">
        <v>15213994</v>
      </c>
      <c r="H210" t="s">
        <v>1199</v>
      </c>
      <c r="I210" t="s">
        <v>46</v>
      </c>
      <c r="J210" t="s">
        <v>1195</v>
      </c>
      <c r="K210" t="s">
        <v>1200</v>
      </c>
      <c r="L210" s="32" t="s">
        <v>3748</v>
      </c>
      <c r="M210" s="1" t="s">
        <v>237</v>
      </c>
      <c r="N210" t="s">
        <v>46</v>
      </c>
      <c r="O210" t="s">
        <v>34</v>
      </c>
      <c r="P210" t="s">
        <v>35</v>
      </c>
      <c r="Q210" t="s">
        <v>49</v>
      </c>
      <c r="R210" t="s">
        <v>37</v>
      </c>
      <c r="S210" t="s">
        <v>38</v>
      </c>
      <c r="T210" t="s">
        <v>39</v>
      </c>
      <c r="U210" t="s">
        <v>40</v>
      </c>
      <c r="V210" t="s">
        <v>41</v>
      </c>
      <c r="W210" t="s">
        <v>42</v>
      </c>
      <c r="X210" t="s">
        <v>43</v>
      </c>
    </row>
    <row r="211" spans="1:24" ht="13.5" customHeight="1" x14ac:dyDescent="0.45">
      <c r="A211" t="s">
        <v>1201</v>
      </c>
      <c r="B211" t="s">
        <v>25</v>
      </c>
      <c r="C211" t="s">
        <v>25</v>
      </c>
      <c r="D211" t="s">
        <v>1202</v>
      </c>
      <c r="E211" t="s">
        <v>1203</v>
      </c>
      <c r="F211">
        <v>10.1111</v>
      </c>
      <c r="G211" s="45">
        <v>14429993</v>
      </c>
      <c r="H211" t="s">
        <v>1204</v>
      </c>
      <c r="I211" s="6" t="s">
        <v>29</v>
      </c>
      <c r="J211" t="s">
        <v>1205</v>
      </c>
      <c r="K211" t="s">
        <v>100</v>
      </c>
      <c r="L211" s="32" t="s">
        <v>4229</v>
      </c>
      <c r="M211" s="1" t="s">
        <v>237</v>
      </c>
      <c r="N211" t="s">
        <v>33</v>
      </c>
      <c r="O211" t="s">
        <v>34</v>
      </c>
      <c r="P211" t="s">
        <v>35</v>
      </c>
      <c r="Q211" t="s">
        <v>1090</v>
      </c>
      <c r="R211" t="s">
        <v>50</v>
      </c>
      <c r="S211" t="s">
        <v>38</v>
      </c>
      <c r="T211" t="s">
        <v>39</v>
      </c>
      <c r="U211" t="s">
        <v>40</v>
      </c>
      <c r="V211" t="s">
        <v>41</v>
      </c>
      <c r="W211" t="s">
        <v>42</v>
      </c>
      <c r="X211" t="s">
        <v>53</v>
      </c>
    </row>
    <row r="212" spans="1:24" ht="13.5" customHeight="1" x14ac:dyDescent="0.45">
      <c r="A212" t="s">
        <v>1206</v>
      </c>
      <c r="B212" t="s">
        <v>25</v>
      </c>
      <c r="C212" t="s">
        <v>25</v>
      </c>
      <c r="D212" t="s">
        <v>1207</v>
      </c>
      <c r="E212" t="s">
        <v>1208</v>
      </c>
      <c r="F212">
        <v>10.1111</v>
      </c>
      <c r="G212" s="45">
        <v>20521758</v>
      </c>
      <c r="H212" t="s">
        <v>1209</v>
      </c>
      <c r="I212" s="6" t="s">
        <v>29</v>
      </c>
      <c r="J212" t="s">
        <v>1210</v>
      </c>
      <c r="K212" t="s">
        <v>100</v>
      </c>
      <c r="L212" s="32" t="s">
        <v>852</v>
      </c>
      <c r="M212" s="1" t="s">
        <v>237</v>
      </c>
      <c r="N212" t="s">
        <v>33</v>
      </c>
      <c r="O212" t="s">
        <v>34</v>
      </c>
      <c r="P212" t="s">
        <v>35</v>
      </c>
      <c r="Q212" t="s">
        <v>61</v>
      </c>
      <c r="R212" t="s">
        <v>80</v>
      </c>
      <c r="S212" t="s">
        <v>38</v>
      </c>
      <c r="T212" t="s">
        <v>39</v>
      </c>
      <c r="U212" t="s">
        <v>40</v>
      </c>
      <c r="V212" t="s">
        <v>41</v>
      </c>
      <c r="W212" t="s">
        <v>42</v>
      </c>
      <c r="X212" t="s">
        <v>53</v>
      </c>
    </row>
    <row r="213" spans="1:24" ht="13.5" customHeight="1" x14ac:dyDescent="0.45">
      <c r="A213" t="s">
        <v>1211</v>
      </c>
      <c r="B213" t="s">
        <v>25</v>
      </c>
      <c r="C213" t="s">
        <v>25</v>
      </c>
      <c r="D213" t="s">
        <v>1212</v>
      </c>
      <c r="E213" t="s">
        <v>1213</v>
      </c>
      <c r="F213">
        <v>10.1111</v>
      </c>
      <c r="G213" s="45">
        <v>14400960</v>
      </c>
      <c r="H213" t="s">
        <v>1214</v>
      </c>
      <c r="I213" s="6" t="s">
        <v>29</v>
      </c>
      <c r="J213" t="s">
        <v>1215</v>
      </c>
      <c r="K213" t="s">
        <v>100</v>
      </c>
      <c r="L213" s="32" t="s">
        <v>10273</v>
      </c>
      <c r="M213" s="1" t="s">
        <v>237</v>
      </c>
      <c r="N213" t="s">
        <v>33</v>
      </c>
      <c r="O213" t="s">
        <v>34</v>
      </c>
      <c r="P213" t="s">
        <v>35</v>
      </c>
      <c r="Q213" t="s">
        <v>61</v>
      </c>
      <c r="R213" t="s">
        <v>80</v>
      </c>
      <c r="S213" t="s">
        <v>38</v>
      </c>
      <c r="T213" t="s">
        <v>39</v>
      </c>
      <c r="U213" t="s">
        <v>40</v>
      </c>
      <c r="V213" t="s">
        <v>41</v>
      </c>
      <c r="W213" t="s">
        <v>42</v>
      </c>
      <c r="X213" t="s">
        <v>43</v>
      </c>
    </row>
    <row r="214" spans="1:24" ht="13.5" customHeight="1" x14ac:dyDescent="0.45">
      <c r="A214" t="s">
        <v>1217</v>
      </c>
      <c r="B214" t="s">
        <v>1218</v>
      </c>
      <c r="C214" t="s">
        <v>25</v>
      </c>
      <c r="D214" t="s">
        <v>1219</v>
      </c>
      <c r="E214" t="s">
        <v>1220</v>
      </c>
      <c r="F214">
        <v>10.100199999999999</v>
      </c>
      <c r="G214" s="45">
        <v>22050140</v>
      </c>
      <c r="H214" t="s">
        <v>1221</v>
      </c>
      <c r="I214" s="6" t="s">
        <v>29</v>
      </c>
      <c r="J214" t="s">
        <v>1222</v>
      </c>
      <c r="K214" t="s">
        <v>109</v>
      </c>
      <c r="L214" s="32" t="s">
        <v>1223</v>
      </c>
      <c r="M214" s="1" t="s">
        <v>237</v>
      </c>
      <c r="N214" t="s">
        <v>33</v>
      </c>
      <c r="O214" t="s">
        <v>34</v>
      </c>
      <c r="P214" t="s">
        <v>35</v>
      </c>
      <c r="Q214" t="s">
        <v>61</v>
      </c>
      <c r="R214" t="s">
        <v>80</v>
      </c>
      <c r="S214" t="s">
        <v>38</v>
      </c>
      <c r="T214" t="s">
        <v>39</v>
      </c>
      <c r="U214" t="s">
        <v>40</v>
      </c>
      <c r="V214" t="s">
        <v>41</v>
      </c>
      <c r="W214" t="s">
        <v>42</v>
      </c>
      <c r="X214" t="s">
        <v>43</v>
      </c>
    </row>
    <row r="215" spans="1:24" ht="13.5" customHeight="1" x14ac:dyDescent="0.45">
      <c r="A215" t="s">
        <v>1224</v>
      </c>
      <c r="B215" t="s">
        <v>1225</v>
      </c>
      <c r="C215" t="s">
        <v>25</v>
      </c>
      <c r="D215" t="s">
        <v>1226</v>
      </c>
      <c r="E215" t="s">
        <v>1227</v>
      </c>
      <c r="F215">
        <v>10.1111</v>
      </c>
      <c r="G215" s="45">
        <v>17416612</v>
      </c>
      <c r="H215" t="s">
        <v>1228</v>
      </c>
      <c r="I215" s="6" t="s">
        <v>29</v>
      </c>
      <c r="J215" t="s">
        <v>1229</v>
      </c>
      <c r="K215" t="s">
        <v>100</v>
      </c>
      <c r="L215" s="32" t="s">
        <v>132</v>
      </c>
      <c r="M215" s="1" t="s">
        <v>237</v>
      </c>
      <c r="N215" t="s">
        <v>33</v>
      </c>
      <c r="O215" t="s">
        <v>34</v>
      </c>
      <c r="P215" t="s">
        <v>35</v>
      </c>
      <c r="Q215" t="s">
        <v>61</v>
      </c>
      <c r="R215" t="s">
        <v>80</v>
      </c>
      <c r="S215" t="s">
        <v>38</v>
      </c>
      <c r="T215" t="s">
        <v>39</v>
      </c>
      <c r="U215" t="s">
        <v>40</v>
      </c>
      <c r="V215" t="s">
        <v>41</v>
      </c>
      <c r="W215" t="s">
        <v>42</v>
      </c>
      <c r="X215" t="s">
        <v>43</v>
      </c>
    </row>
    <row r="216" spans="1:24" ht="13.5" customHeight="1" x14ac:dyDescent="0.45">
      <c r="A216" t="s">
        <v>1230</v>
      </c>
      <c r="B216" t="s">
        <v>25</v>
      </c>
      <c r="C216" t="s">
        <v>25</v>
      </c>
      <c r="D216" t="s">
        <v>1231</v>
      </c>
      <c r="E216" t="s">
        <v>1232</v>
      </c>
      <c r="F216">
        <v>10.1111</v>
      </c>
      <c r="G216" s="45" t="s">
        <v>1233</v>
      </c>
      <c r="H216" t="s">
        <v>1234</v>
      </c>
      <c r="I216" s="6" t="s">
        <v>29</v>
      </c>
      <c r="J216" s="8" t="s">
        <v>1235</v>
      </c>
      <c r="K216" t="s">
        <v>100</v>
      </c>
      <c r="L216" s="32" t="s">
        <v>279</v>
      </c>
      <c r="M216" s="1" t="s">
        <v>237</v>
      </c>
      <c r="N216" t="s">
        <v>33</v>
      </c>
      <c r="O216" t="s">
        <v>34</v>
      </c>
      <c r="P216" t="s">
        <v>35</v>
      </c>
      <c r="Q216" t="s">
        <v>61</v>
      </c>
      <c r="R216" t="s">
        <v>80</v>
      </c>
      <c r="S216" t="s">
        <v>38</v>
      </c>
      <c r="T216" t="s">
        <v>39</v>
      </c>
      <c r="U216" t="s">
        <v>40</v>
      </c>
      <c r="V216" t="s">
        <v>41</v>
      </c>
      <c r="W216" t="s">
        <v>42</v>
      </c>
      <c r="X216" t="s">
        <v>53</v>
      </c>
    </row>
    <row r="217" spans="1:24" ht="13.5" customHeight="1" x14ac:dyDescent="0.45">
      <c r="A217" t="s">
        <v>1236</v>
      </c>
      <c r="B217" t="s">
        <v>25</v>
      </c>
      <c r="C217" t="s">
        <v>25</v>
      </c>
      <c r="D217" t="s">
        <v>1237</v>
      </c>
      <c r="E217" t="s">
        <v>1238</v>
      </c>
      <c r="F217">
        <v>10.1111</v>
      </c>
      <c r="G217" s="45">
        <v>18352561</v>
      </c>
      <c r="H217" t="s">
        <v>1239</v>
      </c>
      <c r="I217" s="6" t="s">
        <v>29</v>
      </c>
      <c r="J217" t="s">
        <v>1240</v>
      </c>
      <c r="K217" t="s">
        <v>100</v>
      </c>
      <c r="L217" s="32" t="s">
        <v>338</v>
      </c>
      <c r="M217" s="1" t="s">
        <v>237</v>
      </c>
      <c r="N217" t="s">
        <v>33</v>
      </c>
      <c r="O217" t="s">
        <v>34</v>
      </c>
      <c r="P217" t="s">
        <v>35</v>
      </c>
      <c r="Q217" t="s">
        <v>36</v>
      </c>
      <c r="R217" t="s">
        <v>80</v>
      </c>
      <c r="S217" t="s">
        <v>38</v>
      </c>
      <c r="T217" t="s">
        <v>39</v>
      </c>
      <c r="U217" t="s">
        <v>40</v>
      </c>
      <c r="V217" t="s">
        <v>41</v>
      </c>
      <c r="W217" t="s">
        <v>42</v>
      </c>
      <c r="X217" t="s">
        <v>43</v>
      </c>
    </row>
    <row r="218" spans="1:24" ht="13.5" customHeight="1" x14ac:dyDescent="0.45">
      <c r="A218" t="s">
        <v>1242</v>
      </c>
      <c r="B218" t="s">
        <v>25</v>
      </c>
      <c r="C218" t="s">
        <v>25</v>
      </c>
      <c r="D218" t="s">
        <v>1243</v>
      </c>
      <c r="E218" t="s">
        <v>1244</v>
      </c>
      <c r="F218">
        <v>10.100199999999999</v>
      </c>
      <c r="G218" s="45">
        <v>14678438</v>
      </c>
      <c r="H218" t="s">
        <v>1245</v>
      </c>
      <c r="I218" s="6" t="s">
        <v>29</v>
      </c>
      <c r="J218" t="s">
        <v>1246</v>
      </c>
      <c r="K218" t="s">
        <v>100</v>
      </c>
      <c r="L218" s="32" t="s">
        <v>5250</v>
      </c>
      <c r="M218" s="1" t="s">
        <v>237</v>
      </c>
      <c r="N218" t="s">
        <v>33</v>
      </c>
      <c r="O218" t="s">
        <v>34</v>
      </c>
      <c r="P218" t="s">
        <v>35</v>
      </c>
      <c r="Q218" t="s">
        <v>36</v>
      </c>
      <c r="R218" t="s">
        <v>80</v>
      </c>
      <c r="S218" t="s">
        <v>38</v>
      </c>
      <c r="T218" t="s">
        <v>39</v>
      </c>
      <c r="U218" t="s">
        <v>40</v>
      </c>
      <c r="V218" t="s">
        <v>41</v>
      </c>
      <c r="W218" t="s">
        <v>42</v>
      </c>
      <c r="X218" t="s">
        <v>115</v>
      </c>
    </row>
    <row r="219" spans="1:24" ht="13.5" customHeight="1" x14ac:dyDescent="0.45">
      <c r="A219" t="s">
        <v>1247</v>
      </c>
      <c r="B219" t="s">
        <v>25</v>
      </c>
      <c r="C219" t="s">
        <v>25</v>
      </c>
      <c r="D219" t="s">
        <v>1248</v>
      </c>
      <c r="E219" t="s">
        <v>1249</v>
      </c>
      <c r="F219">
        <v>10.1111</v>
      </c>
      <c r="G219" s="45" t="s">
        <v>1250</v>
      </c>
      <c r="H219" t="s">
        <v>1251</v>
      </c>
      <c r="I219" s="6" t="s">
        <v>29</v>
      </c>
      <c r="J219" t="s">
        <v>77</v>
      </c>
      <c r="K219" t="s">
        <v>100</v>
      </c>
      <c r="L219" s="32" t="s">
        <v>690</v>
      </c>
      <c r="M219" s="1" t="s">
        <v>237</v>
      </c>
      <c r="N219" t="s">
        <v>33</v>
      </c>
      <c r="O219" t="s">
        <v>34</v>
      </c>
      <c r="P219" t="s">
        <v>35</v>
      </c>
      <c r="Q219" t="s">
        <v>61</v>
      </c>
      <c r="R219" t="s">
        <v>37</v>
      </c>
      <c r="S219" t="s">
        <v>38</v>
      </c>
      <c r="T219" t="s">
        <v>39</v>
      </c>
      <c r="U219" t="s">
        <v>40</v>
      </c>
      <c r="V219" t="s">
        <v>41</v>
      </c>
      <c r="W219" t="s">
        <v>42</v>
      </c>
      <c r="X219" t="s">
        <v>115</v>
      </c>
    </row>
    <row r="220" spans="1:24" ht="13.5" customHeight="1" x14ac:dyDescent="0.45">
      <c r="A220" t="s">
        <v>1252</v>
      </c>
      <c r="B220" t="s">
        <v>25</v>
      </c>
      <c r="C220" t="s">
        <v>25</v>
      </c>
      <c r="D220" t="s">
        <v>1253</v>
      </c>
      <c r="E220" t="s">
        <v>1249</v>
      </c>
      <c r="F220">
        <v>10.1111</v>
      </c>
      <c r="G220" s="45">
        <v>17536405</v>
      </c>
      <c r="H220" t="s">
        <v>1254</v>
      </c>
      <c r="I220" t="s">
        <v>46</v>
      </c>
      <c r="J220" t="s">
        <v>77</v>
      </c>
      <c r="K220" s="9" t="s">
        <v>1255</v>
      </c>
      <c r="L220" s="32" t="s">
        <v>1256</v>
      </c>
      <c r="M220" t="s">
        <v>1257</v>
      </c>
      <c r="N220" t="s">
        <v>33</v>
      </c>
      <c r="O220" t="s">
        <v>34</v>
      </c>
      <c r="P220" t="s">
        <v>35</v>
      </c>
      <c r="Q220" t="s">
        <v>49</v>
      </c>
      <c r="R220" t="s">
        <v>80</v>
      </c>
      <c r="S220" t="s">
        <v>38</v>
      </c>
      <c r="T220" t="s">
        <v>39</v>
      </c>
      <c r="U220" t="s">
        <v>40</v>
      </c>
      <c r="V220" t="s">
        <v>41</v>
      </c>
      <c r="W220" t="s">
        <v>42</v>
      </c>
      <c r="X220" t="s">
        <v>43</v>
      </c>
    </row>
    <row r="221" spans="1:24" ht="13.5" customHeight="1" x14ac:dyDescent="0.45">
      <c r="A221" t="s">
        <v>1258</v>
      </c>
      <c r="B221" t="s">
        <v>25</v>
      </c>
      <c r="C221" t="s">
        <v>25</v>
      </c>
      <c r="D221" t="s">
        <v>1259</v>
      </c>
      <c r="E221" t="s">
        <v>1260</v>
      </c>
      <c r="F221">
        <v>10.1111</v>
      </c>
      <c r="G221" s="45">
        <v>18347819</v>
      </c>
      <c r="H221" t="s">
        <v>1261</v>
      </c>
      <c r="I221" s="6" t="s">
        <v>29</v>
      </c>
      <c r="J221" t="s">
        <v>1262</v>
      </c>
      <c r="K221" t="s">
        <v>100</v>
      </c>
      <c r="L221" s="32" t="s">
        <v>10243</v>
      </c>
      <c r="M221" s="1" t="s">
        <v>237</v>
      </c>
      <c r="N221" t="s">
        <v>33</v>
      </c>
      <c r="O221" t="s">
        <v>34</v>
      </c>
      <c r="P221" t="s">
        <v>35</v>
      </c>
      <c r="Q221" t="s">
        <v>61</v>
      </c>
      <c r="R221" t="s">
        <v>80</v>
      </c>
      <c r="S221" t="s">
        <v>38</v>
      </c>
      <c r="T221" t="s">
        <v>39</v>
      </c>
      <c r="U221" t="s">
        <v>40</v>
      </c>
      <c r="V221" t="s">
        <v>41</v>
      </c>
      <c r="W221" t="s">
        <v>42</v>
      </c>
      <c r="X221" t="s">
        <v>43</v>
      </c>
    </row>
    <row r="222" spans="1:24" ht="13.5" customHeight="1" x14ac:dyDescent="0.45">
      <c r="A222" t="s">
        <v>1263</v>
      </c>
      <c r="B222" t="s">
        <v>25</v>
      </c>
      <c r="C222" t="s">
        <v>25</v>
      </c>
      <c r="D222" t="s">
        <v>1264</v>
      </c>
      <c r="E222" t="s">
        <v>1265</v>
      </c>
      <c r="F222">
        <v>10.1111</v>
      </c>
      <c r="G222" s="45">
        <v>14678454</v>
      </c>
      <c r="H222" t="s">
        <v>1266</v>
      </c>
      <c r="I222" s="6" t="s">
        <v>29</v>
      </c>
      <c r="J222" t="s">
        <v>1267</v>
      </c>
      <c r="K222" t="s">
        <v>100</v>
      </c>
      <c r="L222" s="32" t="s">
        <v>5250</v>
      </c>
      <c r="M222" s="1" t="s">
        <v>237</v>
      </c>
      <c r="N222" t="s">
        <v>33</v>
      </c>
      <c r="O222" t="s">
        <v>34</v>
      </c>
      <c r="P222" t="s">
        <v>35</v>
      </c>
      <c r="Q222" t="s">
        <v>36</v>
      </c>
      <c r="R222" t="s">
        <v>80</v>
      </c>
      <c r="S222" t="s">
        <v>38</v>
      </c>
      <c r="T222" t="s">
        <v>39</v>
      </c>
      <c r="U222" t="s">
        <v>40</v>
      </c>
      <c r="V222" t="s">
        <v>41</v>
      </c>
      <c r="W222" t="s">
        <v>42</v>
      </c>
      <c r="X222" t="s">
        <v>43</v>
      </c>
    </row>
    <row r="223" spans="1:24" ht="13.5" customHeight="1" x14ac:dyDescent="0.45">
      <c r="A223" t="s">
        <v>1268</v>
      </c>
      <c r="B223" t="s">
        <v>25</v>
      </c>
      <c r="C223" t="s">
        <v>25</v>
      </c>
      <c r="D223" t="s">
        <v>1269</v>
      </c>
      <c r="E223" t="s">
        <v>1270</v>
      </c>
      <c r="F223">
        <v>10.1111</v>
      </c>
      <c r="G223" s="45">
        <v>14678462</v>
      </c>
      <c r="H223" t="s">
        <v>1271</v>
      </c>
      <c r="I223" s="6" t="s">
        <v>29</v>
      </c>
      <c r="J223" s="8" t="s">
        <v>1272</v>
      </c>
      <c r="K223" t="s">
        <v>100</v>
      </c>
      <c r="L223" s="32" t="s">
        <v>76</v>
      </c>
      <c r="M223" s="1" t="s">
        <v>237</v>
      </c>
      <c r="N223" t="s">
        <v>33</v>
      </c>
      <c r="O223" t="s">
        <v>34</v>
      </c>
      <c r="P223" t="s">
        <v>35</v>
      </c>
      <c r="Q223" t="s">
        <v>36</v>
      </c>
      <c r="R223" t="s">
        <v>50</v>
      </c>
      <c r="S223" s="8" t="s">
        <v>38</v>
      </c>
      <c r="T223" t="s">
        <v>39</v>
      </c>
      <c r="U223" t="s">
        <v>40</v>
      </c>
      <c r="V223" t="s">
        <v>80</v>
      </c>
      <c r="W223" t="s">
        <v>42</v>
      </c>
      <c r="X223" t="s">
        <v>43</v>
      </c>
    </row>
    <row r="224" spans="1:24" ht="13.5" customHeight="1" x14ac:dyDescent="0.45">
      <c r="A224" t="s">
        <v>1273</v>
      </c>
      <c r="B224" t="s">
        <v>25</v>
      </c>
      <c r="C224" t="s">
        <v>25</v>
      </c>
      <c r="D224" t="s">
        <v>1274</v>
      </c>
      <c r="E224" t="s">
        <v>1275</v>
      </c>
      <c r="F224">
        <v>10.1111</v>
      </c>
      <c r="G224" s="45">
        <v>17474477</v>
      </c>
      <c r="H224" t="s">
        <v>1276</v>
      </c>
      <c r="I224" s="6" t="s">
        <v>29</v>
      </c>
      <c r="J224" t="s">
        <v>1277</v>
      </c>
      <c r="K224" t="s">
        <v>100</v>
      </c>
      <c r="L224" s="32" t="s">
        <v>3392</v>
      </c>
      <c r="M224" s="1" t="s">
        <v>237</v>
      </c>
      <c r="N224" t="s">
        <v>33</v>
      </c>
      <c r="O224" t="s">
        <v>34</v>
      </c>
      <c r="P224" t="s">
        <v>35</v>
      </c>
      <c r="Q224" t="s">
        <v>61</v>
      </c>
      <c r="R224" t="s">
        <v>80</v>
      </c>
      <c r="S224" t="s">
        <v>38</v>
      </c>
      <c r="T224" t="s">
        <v>39</v>
      </c>
      <c r="U224" t="s">
        <v>40</v>
      </c>
      <c r="V224" t="s">
        <v>41</v>
      </c>
      <c r="W224" t="s">
        <v>42</v>
      </c>
      <c r="X224" t="s">
        <v>43</v>
      </c>
    </row>
    <row r="225" spans="1:24" ht="13.5" customHeight="1" x14ac:dyDescent="0.45">
      <c r="A225" t="s">
        <v>1278</v>
      </c>
      <c r="B225" t="s">
        <v>25</v>
      </c>
      <c r="C225" t="s">
        <v>25</v>
      </c>
      <c r="D225" t="s">
        <v>1279</v>
      </c>
      <c r="E225" t="s">
        <v>1280</v>
      </c>
      <c r="F225">
        <v>10.1111</v>
      </c>
      <c r="G225" s="45">
        <v>14678489</v>
      </c>
      <c r="H225" t="s">
        <v>1281</v>
      </c>
      <c r="I225" s="6" t="s">
        <v>29</v>
      </c>
      <c r="J225" t="s">
        <v>1282</v>
      </c>
      <c r="K225" s="9" t="s">
        <v>75</v>
      </c>
      <c r="L225" s="32" t="s">
        <v>232</v>
      </c>
      <c r="M225" s="1" t="s">
        <v>237</v>
      </c>
      <c r="N225" t="s">
        <v>33</v>
      </c>
      <c r="O225" t="s">
        <v>34</v>
      </c>
      <c r="P225" t="s">
        <v>35</v>
      </c>
      <c r="Q225" t="s">
        <v>36</v>
      </c>
      <c r="R225" t="s">
        <v>50</v>
      </c>
      <c r="S225" t="s">
        <v>38</v>
      </c>
      <c r="T225" t="s">
        <v>39</v>
      </c>
      <c r="U225" t="s">
        <v>40</v>
      </c>
      <c r="V225" t="s">
        <v>41</v>
      </c>
      <c r="W225" t="s">
        <v>42</v>
      </c>
      <c r="X225" t="s">
        <v>43</v>
      </c>
    </row>
    <row r="226" spans="1:24" ht="13.5" customHeight="1" x14ac:dyDescent="0.45">
      <c r="A226" t="s">
        <v>1283</v>
      </c>
      <c r="B226" t="s">
        <v>25</v>
      </c>
      <c r="C226" t="s">
        <v>25</v>
      </c>
      <c r="D226" t="s">
        <v>1284</v>
      </c>
      <c r="E226" t="s">
        <v>1285</v>
      </c>
      <c r="F226">
        <v>10.1111</v>
      </c>
      <c r="G226" s="45">
        <v>17576547</v>
      </c>
      <c r="H226" t="s">
        <v>1286</v>
      </c>
      <c r="I226" s="6" t="s">
        <v>29</v>
      </c>
      <c r="J226" t="s">
        <v>1287</v>
      </c>
      <c r="K226" t="s">
        <v>100</v>
      </c>
      <c r="L226" s="32" t="s">
        <v>1288</v>
      </c>
      <c r="M226" s="1" t="s">
        <v>237</v>
      </c>
      <c r="N226" t="s">
        <v>33</v>
      </c>
      <c r="O226" t="s">
        <v>34</v>
      </c>
      <c r="P226" t="s">
        <v>35</v>
      </c>
      <c r="Q226" t="s">
        <v>61</v>
      </c>
      <c r="R226" t="s">
        <v>50</v>
      </c>
      <c r="S226" t="s">
        <v>38</v>
      </c>
      <c r="T226" t="s">
        <v>77</v>
      </c>
      <c r="U226" t="s">
        <v>77</v>
      </c>
      <c r="V226" t="s">
        <v>41</v>
      </c>
      <c r="W226" t="s">
        <v>42</v>
      </c>
      <c r="X226" t="s">
        <v>43</v>
      </c>
    </row>
    <row r="227" spans="1:24" ht="13.5" customHeight="1" x14ac:dyDescent="0.45">
      <c r="A227" s="38" t="s">
        <v>1289</v>
      </c>
      <c r="B227" t="s">
        <v>1289</v>
      </c>
      <c r="E227">
        <v>17550238</v>
      </c>
      <c r="G227" s="45">
        <v>17550238</v>
      </c>
      <c r="H227" t="s">
        <v>1290</v>
      </c>
      <c r="I227" t="s">
        <v>46</v>
      </c>
      <c r="J227" t="s">
        <v>1291</v>
      </c>
      <c r="K227" s="9" t="s">
        <v>48</v>
      </c>
      <c r="L227" s="32" t="s">
        <v>10280</v>
      </c>
      <c r="M227" t="s">
        <v>1291</v>
      </c>
      <c r="N227" t="s">
        <v>46</v>
      </c>
      <c r="O227" t="s">
        <v>34</v>
      </c>
      <c r="P227" t="s">
        <v>35</v>
      </c>
      <c r="Q227" t="s">
        <v>49</v>
      </c>
      <c r="R227" t="s">
        <v>50</v>
      </c>
      <c r="S227" t="s">
        <v>51</v>
      </c>
      <c r="T227" t="s">
        <v>39</v>
      </c>
      <c r="U227" s="39" t="s">
        <v>1292</v>
      </c>
      <c r="V227" t="s">
        <v>41</v>
      </c>
      <c r="W227" t="s">
        <v>1292</v>
      </c>
      <c r="X227" t="s">
        <v>53</v>
      </c>
    </row>
    <row r="228" spans="1:24" ht="13.5" customHeight="1" x14ac:dyDescent="0.45">
      <c r="A228" t="s">
        <v>1293</v>
      </c>
      <c r="B228" t="s">
        <v>25</v>
      </c>
      <c r="C228" t="s">
        <v>25</v>
      </c>
      <c r="D228" t="s">
        <v>1294</v>
      </c>
      <c r="E228" t="s">
        <v>1295</v>
      </c>
      <c r="F228">
        <v>10.1111</v>
      </c>
      <c r="G228" s="45">
        <v>14678497</v>
      </c>
      <c r="H228" t="s">
        <v>1296</v>
      </c>
      <c r="I228" s="6" t="s">
        <v>29</v>
      </c>
      <c r="J228" s="1" t="s">
        <v>1297</v>
      </c>
      <c r="K228" t="s">
        <v>100</v>
      </c>
      <c r="L228" s="32" t="s">
        <v>76</v>
      </c>
      <c r="M228" t="s">
        <v>77</v>
      </c>
      <c r="N228" t="s">
        <v>78</v>
      </c>
      <c r="O228" s="1" t="s">
        <v>1298</v>
      </c>
      <c r="P228" t="s">
        <v>35</v>
      </c>
      <c r="Q228" t="s">
        <v>35</v>
      </c>
      <c r="R228" t="s">
        <v>80</v>
      </c>
      <c r="S228" t="s">
        <v>38</v>
      </c>
      <c r="T228" t="s">
        <v>39</v>
      </c>
      <c r="U228" t="s">
        <v>40</v>
      </c>
      <c r="V228" t="s">
        <v>41</v>
      </c>
      <c r="W228" t="s">
        <v>42</v>
      </c>
      <c r="X228" t="s">
        <v>43</v>
      </c>
    </row>
    <row r="229" spans="1:24" ht="13.5" customHeight="1" x14ac:dyDescent="0.45">
      <c r="A229" t="s">
        <v>1299</v>
      </c>
      <c r="B229" t="s">
        <v>25</v>
      </c>
      <c r="C229" t="s">
        <v>25</v>
      </c>
      <c r="D229" t="s">
        <v>1300</v>
      </c>
      <c r="E229" t="s">
        <v>1301</v>
      </c>
      <c r="F229">
        <v>10.1111</v>
      </c>
      <c r="G229" s="45">
        <v>14678500</v>
      </c>
      <c r="H229" t="s">
        <v>1302</v>
      </c>
      <c r="I229" s="6" t="s">
        <v>29</v>
      </c>
      <c r="J229" t="s">
        <v>1303</v>
      </c>
      <c r="K229" t="s">
        <v>100</v>
      </c>
      <c r="L229" s="32" t="s">
        <v>3392</v>
      </c>
      <c r="M229" s="1" t="s">
        <v>237</v>
      </c>
      <c r="N229" t="s">
        <v>33</v>
      </c>
      <c r="O229" t="s">
        <v>34</v>
      </c>
      <c r="P229" t="s">
        <v>35</v>
      </c>
      <c r="Q229" t="s">
        <v>36</v>
      </c>
      <c r="R229" t="s">
        <v>50</v>
      </c>
      <c r="S229" t="s">
        <v>38</v>
      </c>
      <c r="T229" t="s">
        <v>39</v>
      </c>
      <c r="U229" t="s">
        <v>40</v>
      </c>
      <c r="V229" t="s">
        <v>41</v>
      </c>
      <c r="W229" t="s">
        <v>42</v>
      </c>
      <c r="X229" t="s">
        <v>43</v>
      </c>
    </row>
    <row r="230" spans="1:24" ht="13.5" customHeight="1" x14ac:dyDescent="0.45">
      <c r="A230" t="s">
        <v>1304</v>
      </c>
      <c r="B230" t="s">
        <v>25</v>
      </c>
      <c r="C230" t="s">
        <v>25</v>
      </c>
      <c r="D230" t="s">
        <v>1305</v>
      </c>
      <c r="E230" t="s">
        <v>1306</v>
      </c>
      <c r="F230">
        <v>10.1111</v>
      </c>
      <c r="G230" s="45">
        <v>14401584</v>
      </c>
      <c r="H230" t="s">
        <v>1307</v>
      </c>
      <c r="I230" s="6" t="s">
        <v>29</v>
      </c>
      <c r="J230" t="s">
        <v>1308</v>
      </c>
      <c r="K230" t="s">
        <v>100</v>
      </c>
      <c r="L230" s="32" t="s">
        <v>642</v>
      </c>
      <c r="M230" s="1" t="s">
        <v>237</v>
      </c>
      <c r="N230" t="s">
        <v>33</v>
      </c>
      <c r="O230" t="s">
        <v>34</v>
      </c>
      <c r="P230" t="s">
        <v>35</v>
      </c>
      <c r="Q230" t="s">
        <v>61</v>
      </c>
      <c r="R230" t="s">
        <v>80</v>
      </c>
      <c r="S230" t="s">
        <v>38</v>
      </c>
      <c r="T230" t="s">
        <v>39</v>
      </c>
      <c r="U230" t="s">
        <v>40</v>
      </c>
      <c r="V230" t="s">
        <v>41</v>
      </c>
      <c r="W230" t="s">
        <v>42</v>
      </c>
      <c r="X230" t="s">
        <v>43</v>
      </c>
    </row>
    <row r="231" spans="1:24" ht="13.5" customHeight="1" x14ac:dyDescent="0.45">
      <c r="A231" t="s">
        <v>1309</v>
      </c>
      <c r="E231" t="s">
        <v>1310</v>
      </c>
      <c r="F231">
        <v>10.1</v>
      </c>
      <c r="G231" s="45">
        <v>218394655</v>
      </c>
      <c r="H231" t="s">
        <v>1311</v>
      </c>
      <c r="I231" s="6" t="s">
        <v>29</v>
      </c>
      <c r="J231" t="s">
        <v>1312</v>
      </c>
      <c r="K231" t="s">
        <v>100</v>
      </c>
      <c r="L231" s="32" t="s">
        <v>695</v>
      </c>
      <c r="M231" t="s">
        <v>1312</v>
      </c>
      <c r="N231" t="s">
        <v>33</v>
      </c>
      <c r="O231" t="s">
        <v>740</v>
      </c>
      <c r="P231" t="s">
        <v>35</v>
      </c>
      <c r="Q231" t="s">
        <v>1313</v>
      </c>
      <c r="R231" t="s">
        <v>80</v>
      </c>
      <c r="S231" t="s">
        <v>38</v>
      </c>
      <c r="T231" t="s">
        <v>77</v>
      </c>
      <c r="U231" t="s">
        <v>77</v>
      </c>
      <c r="V231" t="s">
        <v>41</v>
      </c>
      <c r="W231" t="s">
        <v>42</v>
      </c>
      <c r="X231" t="s">
        <v>43</v>
      </c>
    </row>
    <row r="232" spans="1:24" ht="13.5" customHeight="1" x14ac:dyDescent="0.45">
      <c r="A232" t="s">
        <v>1314</v>
      </c>
      <c r="B232" t="s">
        <v>25</v>
      </c>
      <c r="C232" t="s">
        <v>25</v>
      </c>
      <c r="D232" t="s">
        <v>1315</v>
      </c>
      <c r="E232" t="s">
        <v>1316</v>
      </c>
      <c r="F232">
        <v>10.1111</v>
      </c>
      <c r="G232" s="45">
        <v>14401630</v>
      </c>
      <c r="H232" t="s">
        <v>1317</v>
      </c>
      <c r="I232" s="6" t="s">
        <v>29</v>
      </c>
      <c r="J232" t="s">
        <v>1318</v>
      </c>
      <c r="K232" t="s">
        <v>100</v>
      </c>
      <c r="L232" s="32" t="s">
        <v>6571</v>
      </c>
      <c r="M232" s="1" t="s">
        <v>237</v>
      </c>
      <c r="N232" t="s">
        <v>33</v>
      </c>
      <c r="O232" t="s">
        <v>34</v>
      </c>
      <c r="P232" t="s">
        <v>35</v>
      </c>
      <c r="Q232" t="s">
        <v>61</v>
      </c>
      <c r="R232" t="s">
        <v>80</v>
      </c>
      <c r="S232" t="s">
        <v>38</v>
      </c>
      <c r="T232" t="s">
        <v>39</v>
      </c>
      <c r="U232" t="s">
        <v>40</v>
      </c>
      <c r="V232" t="s">
        <v>41</v>
      </c>
      <c r="W232" t="s">
        <v>42</v>
      </c>
      <c r="X232" t="s">
        <v>43</v>
      </c>
    </row>
    <row r="233" spans="1:24" ht="13.5" customHeight="1" x14ac:dyDescent="0.45">
      <c r="A233" t="s">
        <v>1319</v>
      </c>
      <c r="B233" t="s">
        <v>25</v>
      </c>
      <c r="C233" t="s">
        <v>25</v>
      </c>
      <c r="D233" t="s">
        <v>1320</v>
      </c>
      <c r="E233" t="s">
        <v>1321</v>
      </c>
      <c r="F233">
        <v>10.1111</v>
      </c>
      <c r="G233" s="45">
        <v>17510813</v>
      </c>
      <c r="H233" t="s">
        <v>1322</v>
      </c>
      <c r="I233" s="6" t="s">
        <v>29</v>
      </c>
      <c r="J233" t="s">
        <v>1323</v>
      </c>
      <c r="K233" t="s">
        <v>100</v>
      </c>
      <c r="L233" s="32" t="s">
        <v>852</v>
      </c>
      <c r="M233" s="1" t="s">
        <v>237</v>
      </c>
      <c r="N233" t="s">
        <v>33</v>
      </c>
      <c r="O233" t="s">
        <v>34</v>
      </c>
      <c r="P233" t="s">
        <v>35</v>
      </c>
      <c r="Q233" t="s">
        <v>61</v>
      </c>
      <c r="R233" t="s">
        <v>80</v>
      </c>
      <c r="S233" t="s">
        <v>38</v>
      </c>
      <c r="T233" t="s">
        <v>39</v>
      </c>
      <c r="U233" t="s">
        <v>40</v>
      </c>
      <c r="V233" t="s">
        <v>41</v>
      </c>
      <c r="W233" t="s">
        <v>42</v>
      </c>
      <c r="X233" t="s">
        <v>53</v>
      </c>
    </row>
    <row r="234" spans="1:24" ht="13.5" customHeight="1" x14ac:dyDescent="0.45">
      <c r="A234" t="s">
        <v>1324</v>
      </c>
      <c r="B234" t="s">
        <v>25</v>
      </c>
      <c r="C234" t="s">
        <v>25</v>
      </c>
      <c r="D234" t="s">
        <v>1325</v>
      </c>
      <c r="E234" t="s">
        <v>1326</v>
      </c>
      <c r="F234">
        <v>10.100199999999999</v>
      </c>
      <c r="G234" s="45">
        <v>19393806</v>
      </c>
      <c r="H234" t="s">
        <v>1327</v>
      </c>
      <c r="I234" s="6" t="s">
        <v>29</v>
      </c>
      <c r="J234" t="s">
        <v>1328</v>
      </c>
      <c r="K234" t="s">
        <v>100</v>
      </c>
      <c r="L234" s="32" t="s">
        <v>674</v>
      </c>
      <c r="M234" s="1" t="s">
        <v>1329</v>
      </c>
      <c r="N234" t="s">
        <v>78</v>
      </c>
      <c r="O234" s="1" t="s">
        <v>1329</v>
      </c>
      <c r="P234" t="s">
        <v>79</v>
      </c>
      <c r="Q234" t="s">
        <v>1330</v>
      </c>
      <c r="R234" t="s">
        <v>80</v>
      </c>
      <c r="S234" t="s">
        <v>38</v>
      </c>
      <c r="T234" t="s">
        <v>39</v>
      </c>
      <c r="U234" t="s">
        <v>40</v>
      </c>
      <c r="V234" t="s">
        <v>41</v>
      </c>
      <c r="W234" t="s">
        <v>42</v>
      </c>
      <c r="X234" t="s">
        <v>53</v>
      </c>
    </row>
    <row r="235" spans="1:24" ht="23.25" customHeight="1" x14ac:dyDescent="0.45">
      <c r="A235" t="s">
        <v>1331</v>
      </c>
      <c r="H235" t="s">
        <v>1332</v>
      </c>
      <c r="I235" s="6" t="s">
        <v>29</v>
      </c>
      <c r="J235" t="s">
        <v>77</v>
      </c>
      <c r="K235" t="s">
        <v>100</v>
      </c>
      <c r="L235" s="32" t="s">
        <v>226</v>
      </c>
      <c r="N235" t="s">
        <v>33</v>
      </c>
      <c r="O235" t="s">
        <v>34</v>
      </c>
      <c r="R235" t="s">
        <v>50</v>
      </c>
      <c r="S235" t="s">
        <v>38</v>
      </c>
      <c r="T235" t="s">
        <v>39</v>
      </c>
      <c r="U235" t="s">
        <v>40</v>
      </c>
      <c r="V235" t="s">
        <v>80</v>
      </c>
      <c r="W235" t="s">
        <v>42</v>
      </c>
      <c r="X235" t="s">
        <v>1333</v>
      </c>
    </row>
    <row r="236" spans="1:24" ht="13.5" customHeight="1" x14ac:dyDescent="0.45">
      <c r="A236" t="s">
        <v>1334</v>
      </c>
      <c r="B236" t="s">
        <v>25</v>
      </c>
      <c r="C236" t="s">
        <v>25</v>
      </c>
      <c r="D236" t="s">
        <v>1335</v>
      </c>
      <c r="E236">
        <v>0</v>
      </c>
      <c r="F236" t="s">
        <v>1336</v>
      </c>
      <c r="G236" s="45" t="s">
        <v>1337</v>
      </c>
      <c r="H236" t="s">
        <v>1338</v>
      </c>
      <c r="I236" t="s">
        <v>86</v>
      </c>
      <c r="J236" t="s">
        <v>77</v>
      </c>
      <c r="K236" t="s">
        <v>77</v>
      </c>
      <c r="L236" s="32" t="s">
        <v>77</v>
      </c>
      <c r="M236" t="s">
        <v>77</v>
      </c>
      <c r="N236" t="s">
        <v>33</v>
      </c>
      <c r="O236" t="s">
        <v>1339</v>
      </c>
      <c r="P236" t="s">
        <v>35</v>
      </c>
      <c r="Q236" t="s">
        <v>61</v>
      </c>
      <c r="R236" t="s">
        <v>80</v>
      </c>
      <c r="S236" t="s">
        <v>38</v>
      </c>
      <c r="T236" t="s">
        <v>39</v>
      </c>
      <c r="U236" t="s">
        <v>40</v>
      </c>
      <c r="V236" t="s">
        <v>81</v>
      </c>
      <c r="W236" t="s">
        <v>42</v>
      </c>
      <c r="X236" t="s">
        <v>115</v>
      </c>
    </row>
    <row r="237" spans="1:24" ht="13.5" customHeight="1" x14ac:dyDescent="0.45">
      <c r="A237" t="s">
        <v>1340</v>
      </c>
      <c r="E237" t="s">
        <v>1341</v>
      </c>
      <c r="G237" s="45" t="s">
        <v>1341</v>
      </c>
      <c r="H237" t="s">
        <v>1342</v>
      </c>
      <c r="I237" s="6" t="s">
        <v>46</v>
      </c>
      <c r="J237" s="1" t="s">
        <v>294</v>
      </c>
      <c r="K237" t="s">
        <v>109</v>
      </c>
      <c r="L237" s="32"/>
      <c r="M237" s="1" t="s">
        <v>1343</v>
      </c>
      <c r="N237" t="s">
        <v>46</v>
      </c>
      <c r="O237" t="s">
        <v>34</v>
      </c>
      <c r="P237" s="2" t="s">
        <v>77</v>
      </c>
      <c r="Q237" s="2" t="s">
        <v>77</v>
      </c>
      <c r="R237" t="s">
        <v>50</v>
      </c>
      <c r="S237" t="s">
        <v>38</v>
      </c>
      <c r="T237" t="s">
        <v>93</v>
      </c>
      <c r="U237" t="s">
        <v>40</v>
      </c>
      <c r="V237" t="s">
        <v>41</v>
      </c>
      <c r="W237" t="s">
        <v>42</v>
      </c>
      <c r="X237" t="s">
        <v>53</v>
      </c>
    </row>
    <row r="238" spans="1:24" ht="13.5" customHeight="1" x14ac:dyDescent="0.45">
      <c r="A238" t="s">
        <v>1344</v>
      </c>
      <c r="B238" t="s">
        <v>25</v>
      </c>
      <c r="C238" t="s">
        <v>25</v>
      </c>
      <c r="D238" t="s">
        <v>1345</v>
      </c>
      <c r="E238" t="s">
        <v>1346</v>
      </c>
      <c r="F238">
        <v>10.1111</v>
      </c>
      <c r="G238" s="45">
        <v>17427843</v>
      </c>
      <c r="H238" t="s">
        <v>1347</v>
      </c>
      <c r="I238" s="6" t="s">
        <v>29</v>
      </c>
      <c r="J238" t="s">
        <v>1348</v>
      </c>
      <c r="K238" s="9" t="s">
        <v>59</v>
      </c>
      <c r="L238" s="32" t="s">
        <v>3037</v>
      </c>
      <c r="M238" s="1" t="s">
        <v>237</v>
      </c>
      <c r="N238" t="s">
        <v>33</v>
      </c>
      <c r="O238" t="s">
        <v>34</v>
      </c>
      <c r="P238" t="s">
        <v>35</v>
      </c>
      <c r="Q238" t="s">
        <v>61</v>
      </c>
      <c r="R238" t="s">
        <v>50</v>
      </c>
      <c r="S238" t="s">
        <v>38</v>
      </c>
      <c r="T238" t="s">
        <v>39</v>
      </c>
      <c r="U238" t="s">
        <v>40</v>
      </c>
      <c r="V238" t="s">
        <v>41</v>
      </c>
      <c r="W238" t="s">
        <v>42</v>
      </c>
      <c r="X238" t="s">
        <v>53</v>
      </c>
    </row>
    <row r="239" spans="1:24" ht="13.5" customHeight="1" x14ac:dyDescent="0.45">
      <c r="A239" t="s">
        <v>1349</v>
      </c>
      <c r="B239" t="s">
        <v>25</v>
      </c>
      <c r="C239" t="s">
        <v>25</v>
      </c>
      <c r="D239" t="s">
        <v>1350</v>
      </c>
      <c r="E239" t="s">
        <v>1351</v>
      </c>
      <c r="F239">
        <v>10.1111</v>
      </c>
      <c r="G239" s="45">
        <v>13652117</v>
      </c>
      <c r="H239" t="s">
        <v>1352</v>
      </c>
      <c r="I239" s="6" t="s">
        <v>29</v>
      </c>
      <c r="J239" t="s">
        <v>1353</v>
      </c>
      <c r="K239" t="s">
        <v>100</v>
      </c>
      <c r="L239" s="32" t="s">
        <v>4927</v>
      </c>
      <c r="M239" s="1" t="s">
        <v>237</v>
      </c>
      <c r="N239" t="s">
        <v>33</v>
      </c>
      <c r="O239" t="s">
        <v>34</v>
      </c>
      <c r="P239" t="s">
        <v>35</v>
      </c>
      <c r="Q239" t="s">
        <v>61</v>
      </c>
      <c r="R239" t="s">
        <v>50</v>
      </c>
      <c r="S239" t="s">
        <v>38</v>
      </c>
      <c r="T239" t="s">
        <v>39</v>
      </c>
      <c r="U239" t="s">
        <v>40</v>
      </c>
      <c r="V239" t="s">
        <v>41</v>
      </c>
      <c r="W239" t="s">
        <v>42</v>
      </c>
      <c r="X239" t="s">
        <v>53</v>
      </c>
    </row>
    <row r="240" spans="1:24" ht="13.5" customHeight="1" x14ac:dyDescent="0.45">
      <c r="A240" t="s">
        <v>1354</v>
      </c>
      <c r="E240" t="s">
        <v>1355</v>
      </c>
      <c r="F240">
        <v>10.100199999999999</v>
      </c>
      <c r="G240" s="45">
        <v>25666223</v>
      </c>
      <c r="H240" t="s">
        <v>1356</v>
      </c>
      <c r="I240" s="6" t="s">
        <v>29</v>
      </c>
      <c r="J240" t="s">
        <v>1357</v>
      </c>
      <c r="K240" t="s">
        <v>100</v>
      </c>
      <c r="L240" s="32" t="s">
        <v>2585</v>
      </c>
      <c r="M240" s="8" t="s">
        <v>1357</v>
      </c>
      <c r="N240" t="s">
        <v>33</v>
      </c>
      <c r="O240" t="s">
        <v>34</v>
      </c>
      <c r="P240" t="s">
        <v>35</v>
      </c>
      <c r="Q240" t="s">
        <v>61</v>
      </c>
      <c r="R240" t="s">
        <v>80</v>
      </c>
      <c r="S240" t="s">
        <v>38</v>
      </c>
      <c r="T240" t="s">
        <v>39</v>
      </c>
      <c r="U240" t="s">
        <v>77</v>
      </c>
      <c r="V240" t="s">
        <v>80</v>
      </c>
      <c r="W240" t="s">
        <v>42</v>
      </c>
      <c r="X240" t="s">
        <v>53</v>
      </c>
    </row>
    <row r="241" spans="1:24" ht="13.5" customHeight="1" x14ac:dyDescent="0.45">
      <c r="A241" t="s">
        <v>1358</v>
      </c>
      <c r="E241" t="s">
        <v>1359</v>
      </c>
      <c r="G241" s="45">
        <v>27681696</v>
      </c>
      <c r="H241" t="s">
        <v>1360</v>
      </c>
      <c r="I241" s="6" t="s">
        <v>46</v>
      </c>
      <c r="J241" s="8" t="s">
        <v>169</v>
      </c>
      <c r="K241" t="s">
        <v>109</v>
      </c>
      <c r="L241" s="32">
        <v>3000</v>
      </c>
      <c r="N241" t="s">
        <v>46</v>
      </c>
      <c r="O241" t="s">
        <v>34</v>
      </c>
      <c r="P241" t="s">
        <v>35</v>
      </c>
      <c r="Q241" t="s">
        <v>49</v>
      </c>
      <c r="R241" t="s">
        <v>50</v>
      </c>
      <c r="S241" t="s">
        <v>38</v>
      </c>
      <c r="T241" t="s">
        <v>39</v>
      </c>
      <c r="U241" t="s">
        <v>40</v>
      </c>
      <c r="V241" t="s">
        <v>41</v>
      </c>
      <c r="W241" t="s">
        <v>42</v>
      </c>
      <c r="X241" t="s">
        <v>53</v>
      </c>
    </row>
    <row r="242" spans="1:24" ht="13.5" customHeight="1" x14ac:dyDescent="0.45">
      <c r="A242" t="s">
        <v>1361</v>
      </c>
      <c r="B242">
        <v>2094</v>
      </c>
      <c r="C242" t="s">
        <v>25</v>
      </c>
      <c r="D242" t="s">
        <v>1362</v>
      </c>
      <c r="E242" t="s">
        <v>1363</v>
      </c>
      <c r="F242">
        <v>10.100199999999999</v>
      </c>
      <c r="G242" s="45">
        <v>14370980</v>
      </c>
      <c r="H242" t="s">
        <v>1364</v>
      </c>
      <c r="I242" t="s">
        <v>86</v>
      </c>
      <c r="J242" t="s">
        <v>77</v>
      </c>
      <c r="K242" t="s">
        <v>486</v>
      </c>
      <c r="L242" s="32" t="s">
        <v>77</v>
      </c>
      <c r="M242" t="s">
        <v>77</v>
      </c>
      <c r="N242" t="s">
        <v>78</v>
      </c>
      <c r="O242" t="s">
        <v>34</v>
      </c>
      <c r="P242" t="s">
        <v>102</v>
      </c>
      <c r="Q242" t="s">
        <v>79</v>
      </c>
      <c r="R242" t="s">
        <v>80</v>
      </c>
      <c r="S242" t="s">
        <v>38</v>
      </c>
      <c r="T242" t="s">
        <v>39</v>
      </c>
      <c r="U242" t="s">
        <v>40</v>
      </c>
      <c r="V242" t="s">
        <v>41</v>
      </c>
      <c r="W242" t="s">
        <v>42</v>
      </c>
      <c r="X242" t="s">
        <v>53</v>
      </c>
    </row>
    <row r="243" spans="1:24" ht="13.5" customHeight="1" x14ac:dyDescent="0.45">
      <c r="A243" t="s">
        <v>1365</v>
      </c>
      <c r="B243">
        <v>2091</v>
      </c>
      <c r="C243" t="s">
        <v>25</v>
      </c>
      <c r="D243" t="s">
        <v>1366</v>
      </c>
      <c r="E243" t="s">
        <v>1367</v>
      </c>
      <c r="F243">
        <v>10.100199999999999</v>
      </c>
      <c r="G243" s="45">
        <v>14370999</v>
      </c>
      <c r="H243" t="s">
        <v>1368</v>
      </c>
      <c r="I243" t="s">
        <v>86</v>
      </c>
      <c r="J243" t="s">
        <v>77</v>
      </c>
      <c r="K243" t="s">
        <v>486</v>
      </c>
      <c r="L243" s="32" t="s">
        <v>77</v>
      </c>
      <c r="M243" t="s">
        <v>77</v>
      </c>
      <c r="N243" t="s">
        <v>78</v>
      </c>
      <c r="O243" t="s">
        <v>34</v>
      </c>
      <c r="P243" t="s">
        <v>102</v>
      </c>
      <c r="Q243" t="s">
        <v>79</v>
      </c>
      <c r="R243" t="s">
        <v>80</v>
      </c>
      <c r="S243" t="s">
        <v>38</v>
      </c>
      <c r="T243" t="s">
        <v>39</v>
      </c>
      <c r="U243" t="s">
        <v>40</v>
      </c>
      <c r="V243" t="s">
        <v>41</v>
      </c>
      <c r="W243" t="s">
        <v>42</v>
      </c>
      <c r="X243" t="s">
        <v>53</v>
      </c>
    </row>
    <row r="244" spans="1:24" ht="13.5" customHeight="1" x14ac:dyDescent="0.45">
      <c r="A244" t="s">
        <v>1369</v>
      </c>
      <c r="B244" t="s">
        <v>25</v>
      </c>
      <c r="C244" t="s">
        <v>25</v>
      </c>
      <c r="D244" t="s">
        <v>1370</v>
      </c>
      <c r="E244" t="s">
        <v>1371</v>
      </c>
      <c r="F244">
        <v>10.100199999999999</v>
      </c>
      <c r="G244" s="45" t="s">
        <v>1372</v>
      </c>
      <c r="H244" t="s">
        <v>1373</v>
      </c>
      <c r="I244" s="6" t="s">
        <v>29</v>
      </c>
      <c r="J244" t="s">
        <v>1374</v>
      </c>
      <c r="K244" t="s">
        <v>100</v>
      </c>
      <c r="L244" s="32" t="s">
        <v>5250</v>
      </c>
      <c r="M244" s="1" t="s">
        <v>237</v>
      </c>
      <c r="N244" t="s">
        <v>33</v>
      </c>
      <c r="O244" t="s">
        <v>34</v>
      </c>
      <c r="P244" t="s">
        <v>35</v>
      </c>
      <c r="Q244" t="s">
        <v>61</v>
      </c>
      <c r="R244" t="s">
        <v>50</v>
      </c>
      <c r="S244" t="s">
        <v>38</v>
      </c>
      <c r="T244" t="s">
        <v>39</v>
      </c>
      <c r="U244" t="s">
        <v>40</v>
      </c>
      <c r="V244" t="s">
        <v>41</v>
      </c>
      <c r="W244" t="s">
        <v>42</v>
      </c>
      <c r="X244" t="s">
        <v>53</v>
      </c>
    </row>
    <row r="245" spans="1:24" ht="13.5" customHeight="1" x14ac:dyDescent="0.45">
      <c r="A245" t="s">
        <v>1375</v>
      </c>
      <c r="B245" t="s">
        <v>25</v>
      </c>
      <c r="C245" t="s">
        <v>25</v>
      </c>
      <c r="D245" t="s">
        <v>1376</v>
      </c>
      <c r="E245" t="s">
        <v>1377</v>
      </c>
      <c r="F245">
        <v>10.100199999999999</v>
      </c>
      <c r="G245" s="45">
        <v>10990798</v>
      </c>
      <c r="H245" t="s">
        <v>1378</v>
      </c>
      <c r="I245" s="6" t="s">
        <v>29</v>
      </c>
      <c r="J245" t="s">
        <v>1379</v>
      </c>
      <c r="K245" t="s">
        <v>100</v>
      </c>
      <c r="L245" s="32" t="s">
        <v>852</v>
      </c>
      <c r="M245" s="1" t="s">
        <v>237</v>
      </c>
      <c r="N245" t="s">
        <v>33</v>
      </c>
      <c r="O245" t="s">
        <v>34</v>
      </c>
      <c r="P245" t="s">
        <v>35</v>
      </c>
      <c r="Q245" t="s">
        <v>61</v>
      </c>
      <c r="R245" t="s">
        <v>80</v>
      </c>
      <c r="S245" t="s">
        <v>38</v>
      </c>
      <c r="T245" t="s">
        <v>39</v>
      </c>
      <c r="U245" t="s">
        <v>40</v>
      </c>
      <c r="V245" t="s">
        <v>81</v>
      </c>
      <c r="W245" t="s">
        <v>42</v>
      </c>
      <c r="X245" t="s">
        <v>115</v>
      </c>
    </row>
    <row r="246" spans="1:24" ht="13.5" customHeight="1" x14ac:dyDescent="0.45">
      <c r="A246" s="38">
        <v>3037</v>
      </c>
      <c r="B246" t="s">
        <v>1380</v>
      </c>
      <c r="E246">
        <v>18758584</v>
      </c>
      <c r="G246" s="45">
        <v>18758584</v>
      </c>
      <c r="H246" t="s">
        <v>1381</v>
      </c>
      <c r="I246" t="s">
        <v>46</v>
      </c>
      <c r="J246" t="s">
        <v>1382</v>
      </c>
      <c r="K246" s="9" t="s">
        <v>48</v>
      </c>
      <c r="L246" s="32" t="s">
        <v>10258</v>
      </c>
      <c r="M246" t="s">
        <v>1382</v>
      </c>
      <c r="N246" t="s">
        <v>46</v>
      </c>
      <c r="O246" t="s">
        <v>34</v>
      </c>
      <c r="P246" t="s">
        <v>35</v>
      </c>
      <c r="Q246" t="s">
        <v>49</v>
      </c>
      <c r="R246" t="s">
        <v>50</v>
      </c>
      <c r="S246" t="s">
        <v>51</v>
      </c>
      <c r="T246" t="s">
        <v>39</v>
      </c>
      <c r="U246" t="s">
        <v>1383</v>
      </c>
      <c r="V246" t="s">
        <v>41</v>
      </c>
      <c r="W246" t="s">
        <v>1383</v>
      </c>
      <c r="X246" t="s">
        <v>53</v>
      </c>
    </row>
    <row r="247" spans="1:24" ht="13.5" customHeight="1" x14ac:dyDescent="0.45">
      <c r="A247" t="s">
        <v>1384</v>
      </c>
      <c r="B247">
        <v>2031</v>
      </c>
      <c r="C247" t="s">
        <v>25</v>
      </c>
      <c r="D247" t="s">
        <v>1385</v>
      </c>
      <c r="E247" t="s">
        <v>1386</v>
      </c>
      <c r="F247">
        <v>10.100199999999999</v>
      </c>
      <c r="G247" s="45">
        <v>15222365</v>
      </c>
      <c r="H247" t="s">
        <v>1387</v>
      </c>
      <c r="I247" s="6" t="s">
        <v>29</v>
      </c>
      <c r="J247" t="s">
        <v>1388</v>
      </c>
      <c r="K247" t="s">
        <v>100</v>
      </c>
      <c r="L247" s="32" t="s">
        <v>1592</v>
      </c>
      <c r="M247" s="1" t="s">
        <v>237</v>
      </c>
      <c r="N247" t="s">
        <v>78</v>
      </c>
      <c r="O247" t="s">
        <v>34</v>
      </c>
      <c r="P247" t="s">
        <v>102</v>
      </c>
      <c r="Q247" t="s">
        <v>36</v>
      </c>
      <c r="R247" t="s">
        <v>80</v>
      </c>
      <c r="S247" t="s">
        <v>38</v>
      </c>
      <c r="T247" t="s">
        <v>93</v>
      </c>
      <c r="U247" t="s">
        <v>1389</v>
      </c>
      <c r="V247" t="s">
        <v>41</v>
      </c>
      <c r="W247" t="s">
        <v>42</v>
      </c>
      <c r="X247" t="s">
        <v>43</v>
      </c>
    </row>
    <row r="248" spans="1:24" ht="13.5" customHeight="1" x14ac:dyDescent="0.45">
      <c r="A248" t="s">
        <v>1390</v>
      </c>
      <c r="B248">
        <v>2093</v>
      </c>
      <c r="C248" t="s">
        <v>25</v>
      </c>
      <c r="D248" t="s">
        <v>1391</v>
      </c>
      <c r="E248" t="s">
        <v>1392</v>
      </c>
      <c r="F248">
        <v>10.100199999999999</v>
      </c>
      <c r="G248" s="45">
        <v>14371006</v>
      </c>
      <c r="H248" t="s">
        <v>1393</v>
      </c>
      <c r="I248" t="s">
        <v>86</v>
      </c>
      <c r="J248" t="s">
        <v>77</v>
      </c>
      <c r="K248" t="s">
        <v>486</v>
      </c>
      <c r="L248" s="32" t="s">
        <v>77</v>
      </c>
      <c r="M248" t="s">
        <v>77</v>
      </c>
      <c r="N248" t="s">
        <v>78</v>
      </c>
      <c r="O248" t="s">
        <v>34</v>
      </c>
      <c r="P248" t="s">
        <v>102</v>
      </c>
      <c r="Q248" t="s">
        <v>79</v>
      </c>
      <c r="R248" t="s">
        <v>80</v>
      </c>
      <c r="S248" t="s">
        <v>38</v>
      </c>
      <c r="T248" t="s">
        <v>39</v>
      </c>
      <c r="U248" t="s">
        <v>40</v>
      </c>
      <c r="V248" t="s">
        <v>41</v>
      </c>
      <c r="W248" t="s">
        <v>42</v>
      </c>
      <c r="X248" t="s">
        <v>53</v>
      </c>
    </row>
    <row r="249" spans="1:24" ht="13.5" customHeight="1" x14ac:dyDescent="0.45">
      <c r="A249" t="s">
        <v>1394</v>
      </c>
      <c r="B249" t="s">
        <v>25</v>
      </c>
      <c r="C249" t="s">
        <v>25</v>
      </c>
      <c r="D249" t="s">
        <v>1395</v>
      </c>
      <c r="E249" t="s">
        <v>1396</v>
      </c>
      <c r="F249">
        <v>10.100199999999999</v>
      </c>
      <c r="G249" s="45">
        <v>15393429</v>
      </c>
      <c r="H249" t="s">
        <v>1397</v>
      </c>
      <c r="I249" s="6" t="s">
        <v>29</v>
      </c>
      <c r="J249" t="s">
        <v>77</v>
      </c>
      <c r="K249" t="s">
        <v>100</v>
      </c>
      <c r="L249" s="32" t="s">
        <v>1459</v>
      </c>
      <c r="M249" s="1" t="s">
        <v>237</v>
      </c>
      <c r="N249" t="s">
        <v>78</v>
      </c>
      <c r="O249" t="s">
        <v>34</v>
      </c>
      <c r="P249" t="s">
        <v>102</v>
      </c>
      <c r="Q249" t="s">
        <v>79</v>
      </c>
      <c r="R249" t="s">
        <v>80</v>
      </c>
      <c r="S249" t="s">
        <v>38</v>
      </c>
      <c r="T249" t="s">
        <v>39</v>
      </c>
      <c r="U249" t="s">
        <v>40</v>
      </c>
      <c r="V249" t="s">
        <v>41</v>
      </c>
      <c r="W249" t="s">
        <v>42</v>
      </c>
      <c r="X249" t="s">
        <v>53</v>
      </c>
    </row>
    <row r="250" spans="1:24" ht="13.5" customHeight="1" x14ac:dyDescent="0.45">
      <c r="A250" s="38" t="s">
        <v>1398</v>
      </c>
      <c r="B250" t="s">
        <v>1399</v>
      </c>
      <c r="E250">
        <v>20902255</v>
      </c>
      <c r="G250" s="45">
        <v>20902255</v>
      </c>
      <c r="H250" t="s">
        <v>1400</v>
      </c>
      <c r="I250" t="s">
        <v>46</v>
      </c>
      <c r="J250" t="s">
        <v>1401</v>
      </c>
      <c r="K250" s="9" t="s">
        <v>48</v>
      </c>
      <c r="L250" s="32" t="s">
        <v>4112</v>
      </c>
      <c r="M250" t="s">
        <v>1401</v>
      </c>
      <c r="N250" t="s">
        <v>46</v>
      </c>
      <c r="O250" t="s">
        <v>34</v>
      </c>
      <c r="P250" t="s">
        <v>35</v>
      </c>
      <c r="Q250" t="s">
        <v>49</v>
      </c>
      <c r="R250" t="s">
        <v>50</v>
      </c>
      <c r="S250" t="s">
        <v>51</v>
      </c>
      <c r="T250" t="s">
        <v>39</v>
      </c>
      <c r="U250" t="s">
        <v>1402</v>
      </c>
      <c r="V250" t="s">
        <v>41</v>
      </c>
      <c r="W250" t="s">
        <v>1402</v>
      </c>
      <c r="X250" t="s">
        <v>53</v>
      </c>
    </row>
    <row r="251" spans="1:24" ht="13.5" customHeight="1" x14ac:dyDescent="0.45">
      <c r="A251" t="s">
        <v>1403</v>
      </c>
      <c r="B251" t="s">
        <v>25</v>
      </c>
      <c r="C251" t="s">
        <v>25</v>
      </c>
      <c r="D251" t="s">
        <v>1404</v>
      </c>
      <c r="E251" t="s">
        <v>1405</v>
      </c>
      <c r="F251">
        <v>10.100199999999999</v>
      </c>
      <c r="G251" s="45" t="s">
        <v>1406</v>
      </c>
      <c r="H251" t="s">
        <v>1407</v>
      </c>
      <c r="I251" s="6" t="s">
        <v>29</v>
      </c>
      <c r="J251" t="s">
        <v>77</v>
      </c>
      <c r="K251" t="s">
        <v>100</v>
      </c>
      <c r="L251" s="32" t="s">
        <v>1223</v>
      </c>
      <c r="M251" s="1" t="s">
        <v>237</v>
      </c>
      <c r="N251" t="s">
        <v>33</v>
      </c>
      <c r="O251" t="s">
        <v>34</v>
      </c>
      <c r="P251" t="s">
        <v>35</v>
      </c>
      <c r="Q251" t="s">
        <v>61</v>
      </c>
      <c r="R251" t="s">
        <v>80</v>
      </c>
      <c r="S251" t="s">
        <v>38</v>
      </c>
      <c r="T251" t="s">
        <v>39</v>
      </c>
      <c r="U251" t="s">
        <v>40</v>
      </c>
      <c r="V251" t="s">
        <v>41</v>
      </c>
      <c r="W251" t="s">
        <v>42</v>
      </c>
      <c r="X251" t="s">
        <v>53</v>
      </c>
    </row>
    <row r="252" spans="1:24" ht="13.5" customHeight="1" x14ac:dyDescent="0.45">
      <c r="A252" t="s">
        <v>1408</v>
      </c>
      <c r="B252" t="s">
        <v>25</v>
      </c>
      <c r="C252" t="s">
        <v>25</v>
      </c>
      <c r="D252" t="s">
        <v>25</v>
      </c>
      <c r="E252" t="s">
        <v>1409</v>
      </c>
      <c r="F252">
        <v>10.100199999999999</v>
      </c>
      <c r="G252" s="45" t="s">
        <v>1406</v>
      </c>
      <c r="H252" t="s">
        <v>1410</v>
      </c>
      <c r="I252" t="s">
        <v>46</v>
      </c>
      <c r="J252" t="s">
        <v>1411</v>
      </c>
      <c r="K252" t="s">
        <v>109</v>
      </c>
      <c r="L252" s="32" t="s">
        <v>279</v>
      </c>
      <c r="M252" t="s">
        <v>1412</v>
      </c>
      <c r="N252" t="s">
        <v>46</v>
      </c>
      <c r="O252" t="s">
        <v>1411</v>
      </c>
      <c r="P252" t="s">
        <v>35</v>
      </c>
      <c r="Q252" t="s">
        <v>49</v>
      </c>
      <c r="R252" t="s">
        <v>37</v>
      </c>
      <c r="S252" t="s">
        <v>38</v>
      </c>
      <c r="T252" t="s">
        <v>39</v>
      </c>
      <c r="U252" t="s">
        <v>40</v>
      </c>
      <c r="V252" t="s">
        <v>41</v>
      </c>
      <c r="W252" t="s">
        <v>42</v>
      </c>
      <c r="X252" t="s">
        <v>198</v>
      </c>
    </row>
    <row r="253" spans="1:24" ht="13.5" customHeight="1" x14ac:dyDescent="0.45">
      <c r="A253" t="s">
        <v>1413</v>
      </c>
      <c r="B253">
        <v>2487</v>
      </c>
      <c r="C253" t="s">
        <v>25</v>
      </c>
      <c r="D253" t="s">
        <v>1414</v>
      </c>
      <c r="E253" t="s">
        <v>1415</v>
      </c>
      <c r="F253">
        <v>10.100199999999999</v>
      </c>
      <c r="G253" s="45">
        <v>15211878</v>
      </c>
      <c r="H253" t="s">
        <v>1416</v>
      </c>
      <c r="I253" s="6" t="s">
        <v>29</v>
      </c>
      <c r="J253" t="s">
        <v>1417</v>
      </c>
      <c r="K253" t="s">
        <v>100</v>
      </c>
      <c r="L253" s="32" t="s">
        <v>10235</v>
      </c>
      <c r="M253" s="1" t="s">
        <v>1419</v>
      </c>
      <c r="N253" t="s">
        <v>33</v>
      </c>
      <c r="O253" t="s">
        <v>34</v>
      </c>
      <c r="P253" t="s">
        <v>35</v>
      </c>
      <c r="Q253" t="s">
        <v>61</v>
      </c>
      <c r="R253" t="s">
        <v>80</v>
      </c>
      <c r="S253" t="s">
        <v>38</v>
      </c>
      <c r="T253" t="s">
        <v>93</v>
      </c>
      <c r="U253" t="s">
        <v>1417</v>
      </c>
      <c r="V253" t="s">
        <v>41</v>
      </c>
      <c r="W253" t="s">
        <v>42</v>
      </c>
      <c r="X253" t="s">
        <v>53</v>
      </c>
    </row>
    <row r="254" spans="1:24" ht="13.5" customHeight="1" x14ac:dyDescent="0.45">
      <c r="A254" t="s">
        <v>1420</v>
      </c>
      <c r="B254" t="s">
        <v>25</v>
      </c>
      <c r="C254" t="s">
        <v>25</v>
      </c>
      <c r="D254" t="s">
        <v>1421</v>
      </c>
      <c r="E254" t="s">
        <v>1422</v>
      </c>
      <c r="F254">
        <v>10.1111</v>
      </c>
      <c r="G254" s="45">
        <v>14678519</v>
      </c>
      <c r="H254" t="s">
        <v>1423</v>
      </c>
      <c r="I254" s="6" t="s">
        <v>29</v>
      </c>
      <c r="J254" t="s">
        <v>1424</v>
      </c>
      <c r="K254" t="s">
        <v>100</v>
      </c>
      <c r="L254" s="32" t="s">
        <v>1513</v>
      </c>
      <c r="M254" s="1" t="s">
        <v>1424</v>
      </c>
      <c r="N254" t="s">
        <v>33</v>
      </c>
      <c r="O254" t="s">
        <v>34</v>
      </c>
      <c r="P254" t="s">
        <v>35</v>
      </c>
      <c r="Q254" t="s">
        <v>36</v>
      </c>
      <c r="R254" t="s">
        <v>80</v>
      </c>
      <c r="S254" t="s">
        <v>38</v>
      </c>
      <c r="T254" t="s">
        <v>39</v>
      </c>
      <c r="U254" t="s">
        <v>40</v>
      </c>
      <c r="V254" t="s">
        <v>41</v>
      </c>
      <c r="W254" t="s">
        <v>42</v>
      </c>
      <c r="X254" t="s">
        <v>43</v>
      </c>
    </row>
    <row r="255" spans="1:24" ht="13.5" customHeight="1" x14ac:dyDescent="0.45">
      <c r="A255" t="s">
        <v>1425</v>
      </c>
      <c r="B255" t="s">
        <v>25</v>
      </c>
      <c r="C255" t="s">
        <v>25</v>
      </c>
      <c r="D255" t="s">
        <v>1426</v>
      </c>
      <c r="E255" t="s">
        <v>1427</v>
      </c>
      <c r="F255">
        <v>10.100199999999999</v>
      </c>
      <c r="G255" s="45">
        <v>18728081</v>
      </c>
      <c r="H255" t="s">
        <v>1428</v>
      </c>
      <c r="I255" s="6" t="s">
        <v>29</v>
      </c>
      <c r="J255" t="s">
        <v>1429</v>
      </c>
      <c r="K255" t="s">
        <v>100</v>
      </c>
      <c r="L255" s="32" t="s">
        <v>3525</v>
      </c>
      <c r="M255" s="1" t="s">
        <v>237</v>
      </c>
      <c r="N255" t="s">
        <v>33</v>
      </c>
      <c r="O255" t="str">
        <f>"http://onlinelibrary.wiley.com/journal/"&amp;G255&amp;"/homepage/Contact.html"</f>
        <v>http://onlinelibrary.wiley.com/journal/18728081/homepage/Contact.html</v>
      </c>
      <c r="P255" t="s">
        <v>102</v>
      </c>
      <c r="Q255" t="s">
        <v>79</v>
      </c>
      <c r="R255" t="s">
        <v>50</v>
      </c>
      <c r="S255" t="s">
        <v>38</v>
      </c>
      <c r="T255" t="s">
        <v>39</v>
      </c>
      <c r="U255" t="s">
        <v>40</v>
      </c>
      <c r="V255" t="s">
        <v>41</v>
      </c>
      <c r="W255" t="s">
        <v>42</v>
      </c>
      <c r="X255" t="s">
        <v>53</v>
      </c>
    </row>
    <row r="256" spans="1:24" ht="13.5" customHeight="1" x14ac:dyDescent="0.45">
      <c r="A256" t="s">
        <v>1431</v>
      </c>
      <c r="B256" t="s">
        <v>25</v>
      </c>
      <c r="C256" t="s">
        <v>25</v>
      </c>
      <c r="D256" t="s">
        <v>1432</v>
      </c>
      <c r="E256" t="s">
        <v>1433</v>
      </c>
      <c r="F256">
        <v>10.100199999999999</v>
      </c>
      <c r="G256" s="45">
        <v>19321031</v>
      </c>
      <c r="H256" t="s">
        <v>1434</v>
      </c>
      <c r="I256" s="6" t="s">
        <v>29</v>
      </c>
      <c r="J256" t="s">
        <v>1435</v>
      </c>
      <c r="K256" t="s">
        <v>100</v>
      </c>
      <c r="L256" s="32" t="s">
        <v>1436</v>
      </c>
      <c r="M256" s="1" t="s">
        <v>237</v>
      </c>
      <c r="N256" t="s">
        <v>33</v>
      </c>
      <c r="O256" t="s">
        <v>34</v>
      </c>
      <c r="P256" t="s">
        <v>35</v>
      </c>
      <c r="Q256" t="s">
        <v>61</v>
      </c>
      <c r="R256" t="s">
        <v>80</v>
      </c>
      <c r="S256" t="s">
        <v>38</v>
      </c>
      <c r="T256" t="s">
        <v>39</v>
      </c>
      <c r="U256" t="s">
        <v>1437</v>
      </c>
      <c r="V256" t="s">
        <v>41</v>
      </c>
      <c r="W256" t="s">
        <v>42</v>
      </c>
      <c r="X256" t="s">
        <v>53</v>
      </c>
    </row>
    <row r="257" spans="1:24" ht="13.5" customHeight="1" x14ac:dyDescent="0.45">
      <c r="A257" s="38" t="s">
        <v>1438</v>
      </c>
      <c r="B257" t="s">
        <v>1438</v>
      </c>
      <c r="E257" t="s">
        <v>1439</v>
      </c>
      <c r="G257" s="45" t="s">
        <v>1439</v>
      </c>
      <c r="H257" t="s">
        <v>1440</v>
      </c>
      <c r="I257" t="s">
        <v>46</v>
      </c>
      <c r="J257" t="s">
        <v>1441</v>
      </c>
      <c r="K257" s="9" t="s">
        <v>48</v>
      </c>
      <c r="L257" s="32" t="s">
        <v>10220</v>
      </c>
      <c r="M257" t="s">
        <v>1441</v>
      </c>
      <c r="N257" t="s">
        <v>46</v>
      </c>
      <c r="O257" t="s">
        <v>34</v>
      </c>
      <c r="P257" t="s">
        <v>35</v>
      </c>
      <c r="Q257" t="s">
        <v>49</v>
      </c>
      <c r="R257" t="s">
        <v>50</v>
      </c>
      <c r="S257" t="s">
        <v>51</v>
      </c>
      <c r="T257" t="s">
        <v>39</v>
      </c>
      <c r="U257" t="s">
        <v>1442</v>
      </c>
      <c r="V257" t="s">
        <v>41</v>
      </c>
      <c r="W257" t="s">
        <v>1442</v>
      </c>
      <c r="X257" t="s">
        <v>53</v>
      </c>
    </row>
    <row r="258" spans="1:24" ht="13.5" customHeight="1" x14ac:dyDescent="0.45">
      <c r="A258" t="s">
        <v>1443</v>
      </c>
      <c r="E258" t="s">
        <v>1444</v>
      </c>
      <c r="G258" s="45">
        <v>29944139</v>
      </c>
      <c r="H258" t="s">
        <v>1445</v>
      </c>
      <c r="I258" s="6" t="s">
        <v>46</v>
      </c>
      <c r="J258" s="1" t="s">
        <v>169</v>
      </c>
      <c r="K258" t="s">
        <v>109</v>
      </c>
      <c r="L258" s="32" t="s">
        <v>779</v>
      </c>
      <c r="M258" s="1" t="s">
        <v>1446</v>
      </c>
      <c r="N258" t="s">
        <v>46</v>
      </c>
      <c r="O258" t="s">
        <v>34</v>
      </c>
      <c r="P258" t="s">
        <v>35</v>
      </c>
      <c r="Q258" t="s">
        <v>49</v>
      </c>
      <c r="R258" t="s">
        <v>50</v>
      </c>
      <c r="S258" t="s">
        <v>38</v>
      </c>
      <c r="T258" t="s">
        <v>39</v>
      </c>
      <c r="U258" t="s">
        <v>40</v>
      </c>
      <c r="V258" t="s">
        <v>80</v>
      </c>
      <c r="W258" t="s">
        <v>42</v>
      </c>
      <c r="X258" t="s">
        <v>53</v>
      </c>
    </row>
    <row r="259" spans="1:24" ht="13.5" customHeight="1" x14ac:dyDescent="0.45">
      <c r="A259" t="s">
        <v>1447</v>
      </c>
      <c r="B259" t="s">
        <v>25</v>
      </c>
      <c r="C259" t="s">
        <v>25</v>
      </c>
      <c r="D259" t="s">
        <v>1448</v>
      </c>
      <c r="E259" t="s">
        <v>1449</v>
      </c>
      <c r="F259">
        <v>10.1111</v>
      </c>
      <c r="G259" s="45" t="s">
        <v>1450</v>
      </c>
      <c r="H259" t="s">
        <v>1451</v>
      </c>
      <c r="I259" s="6" t="s">
        <v>29</v>
      </c>
      <c r="J259" t="s">
        <v>1452</v>
      </c>
      <c r="K259" t="s">
        <v>100</v>
      </c>
      <c r="L259" s="32" t="s">
        <v>1453</v>
      </c>
      <c r="M259" s="1" t="s">
        <v>1452</v>
      </c>
      <c r="N259" t="s">
        <v>33</v>
      </c>
      <c r="O259" t="s">
        <v>34</v>
      </c>
      <c r="P259" t="s">
        <v>35</v>
      </c>
      <c r="Q259" t="s">
        <v>61</v>
      </c>
      <c r="R259" t="s">
        <v>80</v>
      </c>
      <c r="S259" t="s">
        <v>38</v>
      </c>
      <c r="T259" t="s">
        <v>39</v>
      </c>
      <c r="U259" t="s">
        <v>40</v>
      </c>
      <c r="V259" t="s">
        <v>41</v>
      </c>
      <c r="W259" t="s">
        <v>42</v>
      </c>
      <c r="X259" t="s">
        <v>53</v>
      </c>
    </row>
    <row r="260" spans="1:24" ht="13.5" customHeight="1" x14ac:dyDescent="0.45">
      <c r="A260" t="s">
        <v>1454</v>
      </c>
      <c r="B260" t="s">
        <v>25</v>
      </c>
      <c r="C260" t="s">
        <v>25</v>
      </c>
      <c r="D260" t="s">
        <v>1455</v>
      </c>
      <c r="E260" t="s">
        <v>1456</v>
      </c>
      <c r="F260">
        <v>10.1111</v>
      </c>
      <c r="G260" s="45" t="s">
        <v>1457</v>
      </c>
      <c r="H260" t="s">
        <v>1458</v>
      </c>
      <c r="I260" s="6" t="s">
        <v>29</v>
      </c>
      <c r="J260" s="8" t="s">
        <v>74</v>
      </c>
      <c r="K260" t="s">
        <v>100</v>
      </c>
      <c r="L260" s="32" t="s">
        <v>840</v>
      </c>
      <c r="M260" s="1" t="s">
        <v>237</v>
      </c>
      <c r="N260" t="s">
        <v>33</v>
      </c>
      <c r="O260" t="s">
        <v>34</v>
      </c>
      <c r="P260" t="s">
        <v>35</v>
      </c>
      <c r="Q260" t="s">
        <v>61</v>
      </c>
      <c r="R260" t="s">
        <v>50</v>
      </c>
      <c r="S260" t="s">
        <v>38</v>
      </c>
      <c r="T260" t="s">
        <v>39</v>
      </c>
      <c r="U260" t="s">
        <v>40</v>
      </c>
      <c r="V260" t="s">
        <v>41</v>
      </c>
      <c r="W260" t="s">
        <v>42</v>
      </c>
      <c r="X260" t="s">
        <v>53</v>
      </c>
    </row>
    <row r="261" spans="1:24" ht="13.5" customHeight="1" x14ac:dyDescent="0.45">
      <c r="A261" s="38">
        <v>2738</v>
      </c>
      <c r="B261" t="s">
        <v>1460</v>
      </c>
      <c r="E261">
        <v>23146141</v>
      </c>
      <c r="G261" s="45">
        <v>23146141</v>
      </c>
      <c r="H261" t="s">
        <v>1461</v>
      </c>
      <c r="I261" t="s">
        <v>46</v>
      </c>
      <c r="J261" t="s">
        <v>1462</v>
      </c>
      <c r="K261" s="9" t="s">
        <v>48</v>
      </c>
      <c r="L261" s="32" t="s">
        <v>871</v>
      </c>
      <c r="M261" t="s">
        <v>1462</v>
      </c>
      <c r="N261" t="s">
        <v>46</v>
      </c>
      <c r="O261" t="s">
        <v>34</v>
      </c>
      <c r="P261" t="s">
        <v>35</v>
      </c>
      <c r="Q261" t="s">
        <v>49</v>
      </c>
      <c r="R261" t="s">
        <v>50</v>
      </c>
      <c r="S261" t="s">
        <v>51</v>
      </c>
      <c r="T261" t="s">
        <v>39</v>
      </c>
      <c r="U261" t="s">
        <v>1463</v>
      </c>
      <c r="V261" t="s">
        <v>41</v>
      </c>
      <c r="W261" t="s">
        <v>1463</v>
      </c>
      <c r="X261" t="s">
        <v>53</v>
      </c>
    </row>
    <row r="262" spans="1:24" ht="13.5" customHeight="1" x14ac:dyDescent="0.45">
      <c r="A262" t="s">
        <v>1464</v>
      </c>
      <c r="B262" t="s">
        <v>25</v>
      </c>
      <c r="C262" t="s">
        <v>25</v>
      </c>
      <c r="D262" t="s">
        <v>1465</v>
      </c>
      <c r="E262" t="s">
        <v>1466</v>
      </c>
      <c r="F262">
        <v>10.100199999999999</v>
      </c>
      <c r="G262" s="45">
        <v>10990801</v>
      </c>
      <c r="H262" t="s">
        <v>1467</v>
      </c>
      <c r="I262" s="6" t="s">
        <v>29</v>
      </c>
      <c r="J262" t="s">
        <v>1468</v>
      </c>
      <c r="K262" t="s">
        <v>100</v>
      </c>
      <c r="L262" s="32" t="s">
        <v>2975</v>
      </c>
      <c r="M262" s="1" t="s">
        <v>1468</v>
      </c>
      <c r="N262" t="s">
        <v>33</v>
      </c>
      <c r="O262" t="s">
        <v>34</v>
      </c>
      <c r="P262" t="s">
        <v>35</v>
      </c>
      <c r="Q262" t="s">
        <v>61</v>
      </c>
      <c r="R262" t="s">
        <v>80</v>
      </c>
      <c r="S262" t="s">
        <v>38</v>
      </c>
      <c r="T262" t="s">
        <v>39</v>
      </c>
      <c r="U262" t="s">
        <v>40</v>
      </c>
      <c r="V262" t="s">
        <v>41</v>
      </c>
      <c r="W262" t="s">
        <v>42</v>
      </c>
      <c r="X262" t="s">
        <v>53</v>
      </c>
    </row>
    <row r="263" spans="1:24" ht="13.5" customHeight="1" x14ac:dyDescent="0.45">
      <c r="A263" t="s">
        <v>1470</v>
      </c>
      <c r="B263">
        <v>2221</v>
      </c>
      <c r="C263" t="s">
        <v>25</v>
      </c>
      <c r="D263" t="s">
        <v>1471</v>
      </c>
      <c r="E263" t="s">
        <v>1472</v>
      </c>
      <c r="F263">
        <v>10.100199999999999</v>
      </c>
      <c r="G263" s="45">
        <v>15214036</v>
      </c>
      <c r="H263" t="s">
        <v>1473</v>
      </c>
      <c r="I263" s="6" t="s">
        <v>29</v>
      </c>
      <c r="J263" t="s">
        <v>1474</v>
      </c>
      <c r="K263" t="s">
        <v>100</v>
      </c>
      <c r="L263" s="32" t="s">
        <v>1765</v>
      </c>
      <c r="M263" s="1" t="s">
        <v>1474</v>
      </c>
      <c r="N263" t="s">
        <v>33</v>
      </c>
      <c r="O263" t="s">
        <v>34</v>
      </c>
      <c r="P263" t="s">
        <v>35</v>
      </c>
      <c r="Q263" t="s">
        <v>61</v>
      </c>
      <c r="R263" t="s">
        <v>80</v>
      </c>
      <c r="S263" t="s">
        <v>38</v>
      </c>
      <c r="T263" t="s">
        <v>39</v>
      </c>
      <c r="U263" t="s">
        <v>1476</v>
      </c>
      <c r="V263" t="s">
        <v>41</v>
      </c>
      <c r="W263" t="s">
        <v>42</v>
      </c>
      <c r="X263" t="s">
        <v>53</v>
      </c>
    </row>
    <row r="264" spans="1:24" ht="13.5" customHeight="1" x14ac:dyDescent="0.45">
      <c r="A264" t="s">
        <v>1477</v>
      </c>
      <c r="B264" t="s">
        <v>25</v>
      </c>
      <c r="C264" t="s">
        <v>25</v>
      </c>
      <c r="D264" t="s">
        <v>1478</v>
      </c>
      <c r="E264" t="s">
        <v>1479</v>
      </c>
      <c r="F264">
        <v>10.1111</v>
      </c>
      <c r="G264" s="45">
        <v>15410420</v>
      </c>
      <c r="H264" t="s">
        <v>1480</v>
      </c>
      <c r="I264" s="6" t="s">
        <v>29</v>
      </c>
      <c r="J264" t="s">
        <v>1481</v>
      </c>
      <c r="K264" t="s">
        <v>100</v>
      </c>
      <c r="L264" s="32" t="s">
        <v>515</v>
      </c>
      <c r="M264" s="1" t="s">
        <v>1481</v>
      </c>
      <c r="N264" t="s">
        <v>78</v>
      </c>
      <c r="O264" t="str">
        <f>"http://onlinelibrary.wiley.com/page/journal/"&amp;G264&amp;"/homepage/Contact.html"</f>
        <v>http://onlinelibrary.wiley.com/page/journal/15410420/homepage/Contact.html</v>
      </c>
      <c r="P264" t="s">
        <v>79</v>
      </c>
      <c r="Q264" t="s">
        <v>79</v>
      </c>
      <c r="R264" t="s">
        <v>80</v>
      </c>
      <c r="S264" t="s">
        <v>38</v>
      </c>
      <c r="T264" t="s">
        <v>39</v>
      </c>
      <c r="U264" t="s">
        <v>40</v>
      </c>
      <c r="V264" t="s">
        <v>41</v>
      </c>
      <c r="W264" t="s">
        <v>42</v>
      </c>
      <c r="X264" t="s">
        <v>53</v>
      </c>
    </row>
    <row r="265" spans="1:24" ht="13.5" customHeight="1" x14ac:dyDescent="0.45">
      <c r="A265" t="s">
        <v>1482</v>
      </c>
      <c r="B265" t="s">
        <v>25</v>
      </c>
      <c r="C265" t="s">
        <v>25</v>
      </c>
      <c r="D265" t="s">
        <v>1483</v>
      </c>
      <c r="E265" t="s">
        <v>1484</v>
      </c>
      <c r="F265">
        <v>10.100199999999999</v>
      </c>
      <c r="G265" s="45" t="s">
        <v>1485</v>
      </c>
      <c r="H265" t="s">
        <v>1486</v>
      </c>
      <c r="I265" s="6" t="s">
        <v>29</v>
      </c>
      <c r="J265" t="s">
        <v>1487</v>
      </c>
      <c r="K265" t="s">
        <v>100</v>
      </c>
      <c r="L265" s="32" t="s">
        <v>2989</v>
      </c>
      <c r="M265" s="1" t="s">
        <v>1487</v>
      </c>
      <c r="N265" t="s">
        <v>33</v>
      </c>
      <c r="O265" t="s">
        <v>34</v>
      </c>
      <c r="P265" t="s">
        <v>35</v>
      </c>
      <c r="Q265" t="s">
        <v>61</v>
      </c>
      <c r="R265" t="s">
        <v>80</v>
      </c>
      <c r="S265" t="s">
        <v>38</v>
      </c>
      <c r="T265" t="s">
        <v>39</v>
      </c>
      <c r="U265" t="s">
        <v>40</v>
      </c>
      <c r="V265" t="s">
        <v>41</v>
      </c>
      <c r="W265" t="s">
        <v>42</v>
      </c>
      <c r="X265" t="s">
        <v>53</v>
      </c>
    </row>
    <row r="266" spans="1:24" ht="13.5" customHeight="1" x14ac:dyDescent="0.45">
      <c r="A266" t="s">
        <v>1488</v>
      </c>
      <c r="B266" t="s">
        <v>25</v>
      </c>
      <c r="C266" t="s">
        <v>25</v>
      </c>
      <c r="D266" t="s">
        <v>1489</v>
      </c>
      <c r="E266" t="s">
        <v>1490</v>
      </c>
      <c r="F266">
        <v>10.100199999999999</v>
      </c>
      <c r="G266" s="45">
        <v>10970282</v>
      </c>
      <c r="H266" t="s">
        <v>1491</v>
      </c>
      <c r="I266" s="6" t="s">
        <v>29</v>
      </c>
      <c r="J266" t="s">
        <v>1492</v>
      </c>
      <c r="K266" t="s">
        <v>100</v>
      </c>
      <c r="L266" s="32" t="s">
        <v>3525</v>
      </c>
      <c r="M266" s="1" t="s">
        <v>1492</v>
      </c>
      <c r="N266" t="s">
        <v>33</v>
      </c>
      <c r="O266" t="s">
        <v>34</v>
      </c>
      <c r="P266" t="s">
        <v>35</v>
      </c>
      <c r="Q266" t="s">
        <v>61</v>
      </c>
      <c r="R266" t="s">
        <v>50</v>
      </c>
      <c r="S266" t="s">
        <v>38</v>
      </c>
      <c r="T266" t="s">
        <v>39</v>
      </c>
      <c r="U266" t="s">
        <v>40</v>
      </c>
      <c r="V266" t="s">
        <v>41</v>
      </c>
      <c r="W266" t="s">
        <v>42</v>
      </c>
      <c r="X266" t="s">
        <v>53</v>
      </c>
    </row>
    <row r="267" spans="1:24" ht="13.5" customHeight="1" x14ac:dyDescent="0.45">
      <c r="A267" t="s">
        <v>1493</v>
      </c>
      <c r="E267" t="s">
        <v>1494</v>
      </c>
      <c r="G267" s="45">
        <v>24054518</v>
      </c>
      <c r="H267" t="s">
        <v>1495</v>
      </c>
      <c r="I267" t="s">
        <v>46</v>
      </c>
      <c r="J267" s="1" t="s">
        <v>1496</v>
      </c>
      <c r="K267" t="s">
        <v>1497</v>
      </c>
      <c r="L267" s="32">
        <v>2420</v>
      </c>
      <c r="M267" s="1" t="s">
        <v>1496</v>
      </c>
      <c r="N267" t="s">
        <v>46</v>
      </c>
      <c r="O267" t="s">
        <v>34</v>
      </c>
      <c r="P267" t="s">
        <v>35</v>
      </c>
      <c r="Q267" t="s">
        <v>49</v>
      </c>
      <c r="R267" t="s">
        <v>50</v>
      </c>
      <c r="S267" s="8" t="s">
        <v>1498</v>
      </c>
      <c r="T267" t="s">
        <v>39</v>
      </c>
      <c r="U267" s="8" t="s">
        <v>1498</v>
      </c>
      <c r="V267" t="s">
        <v>41</v>
      </c>
      <c r="W267" s="8" t="s">
        <v>1498</v>
      </c>
      <c r="X267" t="s">
        <v>53</v>
      </c>
    </row>
    <row r="268" spans="1:24" ht="13.5" customHeight="1" x14ac:dyDescent="0.45">
      <c r="A268" t="s">
        <v>1499</v>
      </c>
      <c r="B268" t="s">
        <v>25</v>
      </c>
      <c r="C268" t="s">
        <v>25</v>
      </c>
      <c r="D268" t="s">
        <v>1500</v>
      </c>
      <c r="E268" t="s">
        <v>1501</v>
      </c>
      <c r="F268">
        <v>10.100199999999999</v>
      </c>
      <c r="G268" s="45">
        <v>14708744</v>
      </c>
      <c r="H268" t="s">
        <v>1502</v>
      </c>
      <c r="I268" s="6" t="s">
        <v>29</v>
      </c>
      <c r="J268" t="s">
        <v>77</v>
      </c>
      <c r="K268" t="s">
        <v>100</v>
      </c>
      <c r="L268" s="32" t="s">
        <v>6571</v>
      </c>
      <c r="M268" s="1" t="s">
        <v>237</v>
      </c>
      <c r="N268" t="s">
        <v>78</v>
      </c>
      <c r="O268" t="s">
        <v>34</v>
      </c>
      <c r="P268" t="s">
        <v>102</v>
      </c>
      <c r="Q268" t="s">
        <v>79</v>
      </c>
      <c r="R268" t="s">
        <v>80</v>
      </c>
      <c r="S268" t="s">
        <v>38</v>
      </c>
      <c r="T268" t="s">
        <v>39</v>
      </c>
      <c r="U268" t="s">
        <v>40</v>
      </c>
      <c r="V268" t="s">
        <v>41</v>
      </c>
      <c r="W268" t="s">
        <v>42</v>
      </c>
      <c r="X268" t="s">
        <v>53</v>
      </c>
    </row>
    <row r="269" spans="1:24" ht="13.5" customHeight="1" x14ac:dyDescent="0.45">
      <c r="A269" t="s">
        <v>1503</v>
      </c>
      <c r="B269" t="s">
        <v>25</v>
      </c>
      <c r="C269" t="s">
        <v>25</v>
      </c>
      <c r="D269" t="s">
        <v>1504</v>
      </c>
      <c r="E269" t="s">
        <v>1505</v>
      </c>
      <c r="F269">
        <v>10.100199999999999</v>
      </c>
      <c r="G269" s="45">
        <v>10970290</v>
      </c>
      <c r="H269" t="s">
        <v>1506</v>
      </c>
      <c r="I269" s="6" t="s">
        <v>29</v>
      </c>
      <c r="J269" t="s">
        <v>1507</v>
      </c>
      <c r="K269" t="s">
        <v>100</v>
      </c>
      <c r="L269" s="32" t="s">
        <v>1508</v>
      </c>
      <c r="M269" s="8" t="s">
        <v>1507</v>
      </c>
      <c r="N269" t="s">
        <v>33</v>
      </c>
      <c r="O269" t="s">
        <v>34</v>
      </c>
      <c r="P269" t="s">
        <v>35</v>
      </c>
      <c r="Q269" t="s">
        <v>61</v>
      </c>
      <c r="R269" t="s">
        <v>80</v>
      </c>
      <c r="S269" t="s">
        <v>38</v>
      </c>
      <c r="T269" t="s">
        <v>39</v>
      </c>
      <c r="U269" t="s">
        <v>40</v>
      </c>
      <c r="V269" t="s">
        <v>41</v>
      </c>
      <c r="W269" t="s">
        <v>42</v>
      </c>
      <c r="X269" t="s">
        <v>53</v>
      </c>
    </row>
    <row r="270" spans="1:24" ht="13.5" customHeight="1" x14ac:dyDescent="0.45">
      <c r="A270" t="s">
        <v>1509</v>
      </c>
      <c r="B270">
        <v>2446</v>
      </c>
      <c r="C270" t="s">
        <v>25</v>
      </c>
      <c r="D270" t="s">
        <v>1510</v>
      </c>
      <c r="E270" t="s">
        <v>1511</v>
      </c>
      <c r="F270">
        <v>10.100199999999999</v>
      </c>
      <c r="G270" s="45">
        <v>18607314</v>
      </c>
      <c r="H270" t="s">
        <v>1512</v>
      </c>
      <c r="I270" s="6" t="s">
        <v>29</v>
      </c>
      <c r="J270" s="8" t="s">
        <v>74</v>
      </c>
      <c r="K270" t="s">
        <v>100</v>
      </c>
      <c r="L270" s="32" t="s">
        <v>10232</v>
      </c>
      <c r="M270" s="1" t="s">
        <v>237</v>
      </c>
      <c r="N270" t="s">
        <v>33</v>
      </c>
      <c r="O270" t="s">
        <v>34</v>
      </c>
      <c r="P270" t="s">
        <v>35</v>
      </c>
      <c r="Q270" t="s">
        <v>61</v>
      </c>
      <c r="R270" t="s">
        <v>80</v>
      </c>
      <c r="S270" t="s">
        <v>38</v>
      </c>
      <c r="T270" t="s">
        <v>93</v>
      </c>
      <c r="U270" t="s">
        <v>1514</v>
      </c>
      <c r="V270" t="s">
        <v>41</v>
      </c>
      <c r="W270" t="s">
        <v>42</v>
      </c>
      <c r="X270" t="s">
        <v>53</v>
      </c>
    </row>
    <row r="271" spans="1:24" ht="13.5" customHeight="1" x14ac:dyDescent="0.45">
      <c r="A271" t="s">
        <v>1515</v>
      </c>
      <c r="B271" t="s">
        <v>25</v>
      </c>
      <c r="C271" t="s">
        <v>25</v>
      </c>
      <c r="D271" t="s">
        <v>1516</v>
      </c>
      <c r="E271" t="s">
        <v>1517</v>
      </c>
      <c r="F271">
        <v>10.1021</v>
      </c>
      <c r="G271" s="45">
        <v>15206033</v>
      </c>
      <c r="H271" t="s">
        <v>1518</v>
      </c>
      <c r="I271" s="6" t="s">
        <v>29</v>
      </c>
      <c r="J271" t="s">
        <v>1519</v>
      </c>
      <c r="K271" t="s">
        <v>100</v>
      </c>
      <c r="L271" s="32" t="s">
        <v>835</v>
      </c>
      <c r="M271" s="1" t="s">
        <v>237</v>
      </c>
      <c r="N271" t="s">
        <v>33</v>
      </c>
      <c r="O271" t="s">
        <v>34</v>
      </c>
      <c r="P271" t="s">
        <v>35</v>
      </c>
      <c r="Q271" t="s">
        <v>61</v>
      </c>
      <c r="R271" t="s">
        <v>80</v>
      </c>
      <c r="S271" t="s">
        <v>38</v>
      </c>
      <c r="T271" t="s">
        <v>39</v>
      </c>
      <c r="U271" t="s">
        <v>40</v>
      </c>
      <c r="V271" t="s">
        <v>41</v>
      </c>
      <c r="W271" t="s">
        <v>42</v>
      </c>
      <c r="X271" t="s">
        <v>198</v>
      </c>
    </row>
    <row r="272" spans="1:24" ht="13.5" customHeight="1" x14ac:dyDescent="0.45">
      <c r="A272" t="s">
        <v>1520</v>
      </c>
      <c r="B272" t="s">
        <v>25</v>
      </c>
      <c r="C272" t="s">
        <v>25</v>
      </c>
      <c r="D272" t="s">
        <v>1521</v>
      </c>
      <c r="E272" t="s">
        <v>1522</v>
      </c>
      <c r="F272">
        <v>10.1111</v>
      </c>
      <c r="G272" s="45">
        <v>17447429</v>
      </c>
      <c r="H272" t="s">
        <v>1523</v>
      </c>
      <c r="I272" s="6" t="s">
        <v>29</v>
      </c>
      <c r="J272" t="s">
        <v>1524</v>
      </c>
      <c r="K272" t="s">
        <v>100</v>
      </c>
      <c r="L272" s="32" t="s">
        <v>243</v>
      </c>
      <c r="M272" s="1" t="s">
        <v>1524</v>
      </c>
      <c r="N272" t="s">
        <v>33</v>
      </c>
      <c r="O272" t="s">
        <v>34</v>
      </c>
      <c r="P272" t="s">
        <v>35</v>
      </c>
      <c r="Q272" t="s">
        <v>61</v>
      </c>
      <c r="R272" t="s">
        <v>41</v>
      </c>
      <c r="S272" t="s">
        <v>38</v>
      </c>
      <c r="T272" t="s">
        <v>39</v>
      </c>
      <c r="U272" t="s">
        <v>40</v>
      </c>
      <c r="V272" t="s">
        <v>41</v>
      </c>
      <c r="W272" t="s">
        <v>42</v>
      </c>
      <c r="X272" t="s">
        <v>53</v>
      </c>
    </row>
    <row r="273" spans="1:24" ht="13.5" customHeight="1" x14ac:dyDescent="0.45">
      <c r="A273" t="s">
        <v>1525</v>
      </c>
      <c r="B273" t="s">
        <v>25</v>
      </c>
      <c r="C273" t="s">
        <v>25</v>
      </c>
      <c r="D273" t="s">
        <v>1526</v>
      </c>
      <c r="E273" t="s">
        <v>1527</v>
      </c>
      <c r="F273">
        <v>10.1111</v>
      </c>
      <c r="G273" s="45">
        <v>13995618</v>
      </c>
      <c r="H273" t="s">
        <v>1528</v>
      </c>
      <c r="I273" s="6" t="s">
        <v>29</v>
      </c>
      <c r="J273" t="s">
        <v>1529</v>
      </c>
      <c r="K273" t="s">
        <v>100</v>
      </c>
      <c r="L273" s="32" t="s">
        <v>1023</v>
      </c>
      <c r="M273" s="1" t="s">
        <v>1529</v>
      </c>
      <c r="N273" t="s">
        <v>33</v>
      </c>
      <c r="O273" t="s">
        <v>34</v>
      </c>
      <c r="P273" t="s">
        <v>35</v>
      </c>
      <c r="Q273" t="s">
        <v>61</v>
      </c>
      <c r="R273" t="s">
        <v>50</v>
      </c>
      <c r="S273" t="s">
        <v>38</v>
      </c>
      <c r="T273" t="s">
        <v>39</v>
      </c>
      <c r="U273" t="s">
        <v>40</v>
      </c>
      <c r="V273" t="s">
        <v>41</v>
      </c>
      <c r="W273" t="s">
        <v>42</v>
      </c>
      <c r="X273" t="s">
        <v>53</v>
      </c>
    </row>
    <row r="274" spans="1:24" ht="13.5" customHeight="1" x14ac:dyDescent="0.45">
      <c r="A274" t="s">
        <v>1530</v>
      </c>
      <c r="B274" t="s">
        <v>25</v>
      </c>
      <c r="C274" t="s">
        <v>25</v>
      </c>
      <c r="D274" t="s">
        <v>1531</v>
      </c>
      <c r="E274" t="s">
        <v>1532</v>
      </c>
      <c r="F274">
        <v>10.1111</v>
      </c>
      <c r="G274" s="45" t="s">
        <v>1533</v>
      </c>
      <c r="H274" t="s">
        <v>1534</v>
      </c>
      <c r="I274" s="6" t="s">
        <v>29</v>
      </c>
      <c r="J274" t="s">
        <v>1535</v>
      </c>
      <c r="K274" t="s">
        <v>100</v>
      </c>
      <c r="L274" s="32" t="s">
        <v>1536</v>
      </c>
      <c r="M274" s="1" t="s">
        <v>1535</v>
      </c>
      <c r="N274" t="s">
        <v>33</v>
      </c>
      <c r="O274" t="s">
        <v>34</v>
      </c>
      <c r="P274" t="s">
        <v>35</v>
      </c>
      <c r="Q274" t="s">
        <v>61</v>
      </c>
      <c r="R274" t="s">
        <v>80</v>
      </c>
      <c r="S274" t="s">
        <v>38</v>
      </c>
      <c r="T274" t="s">
        <v>39</v>
      </c>
      <c r="U274" t="s">
        <v>40</v>
      </c>
      <c r="V274" t="s">
        <v>41</v>
      </c>
      <c r="W274" t="s">
        <v>42</v>
      </c>
      <c r="X274" t="s">
        <v>43</v>
      </c>
    </row>
    <row r="275" spans="1:24" ht="13.5" customHeight="1" x14ac:dyDescent="0.45">
      <c r="A275" t="s">
        <v>1537</v>
      </c>
      <c r="B275" t="s">
        <v>1538</v>
      </c>
      <c r="C275" t="s">
        <v>25</v>
      </c>
      <c r="D275" t="s">
        <v>1539</v>
      </c>
      <c r="E275" t="s">
        <v>1540</v>
      </c>
      <c r="F275">
        <v>10.100199999999999</v>
      </c>
      <c r="G275" s="45">
        <v>15420760</v>
      </c>
      <c r="H275" t="s">
        <v>1541</v>
      </c>
      <c r="I275" s="6" t="s">
        <v>29</v>
      </c>
      <c r="J275" t="s">
        <v>1542</v>
      </c>
      <c r="K275" t="s">
        <v>100</v>
      </c>
      <c r="L275" s="32" t="s">
        <v>2206</v>
      </c>
      <c r="M275" s="1" t="s">
        <v>1542</v>
      </c>
      <c r="N275" t="s">
        <v>33</v>
      </c>
      <c r="O275" t="s">
        <v>34</v>
      </c>
      <c r="P275" t="s">
        <v>35</v>
      </c>
      <c r="Q275" t="s">
        <v>61</v>
      </c>
      <c r="R275" t="s">
        <v>50</v>
      </c>
      <c r="S275" t="s">
        <v>38</v>
      </c>
      <c r="T275" t="s">
        <v>77</v>
      </c>
      <c r="U275" t="s">
        <v>77</v>
      </c>
      <c r="V275" t="s">
        <v>41</v>
      </c>
      <c r="W275" t="s">
        <v>42</v>
      </c>
      <c r="X275" t="s">
        <v>53</v>
      </c>
    </row>
    <row r="276" spans="1:24" ht="13.5" customHeight="1" x14ac:dyDescent="0.45">
      <c r="A276" t="s">
        <v>1543</v>
      </c>
      <c r="B276" t="s">
        <v>25</v>
      </c>
      <c r="C276" t="s">
        <v>25</v>
      </c>
      <c r="D276" t="s">
        <v>1544</v>
      </c>
      <c r="E276" t="s">
        <v>1545</v>
      </c>
      <c r="F276">
        <v>10.1111</v>
      </c>
      <c r="G276" s="45">
        <v>14710528</v>
      </c>
      <c r="H276" t="s">
        <v>1546</v>
      </c>
      <c r="I276" s="6" t="s">
        <v>29</v>
      </c>
      <c r="K276" t="s">
        <v>100</v>
      </c>
      <c r="L276" s="32" t="s">
        <v>1071</v>
      </c>
      <c r="M276" s="1" t="s">
        <v>237</v>
      </c>
      <c r="N276" t="s">
        <v>33</v>
      </c>
      <c r="O276" t="s">
        <v>34</v>
      </c>
      <c r="P276" t="s">
        <v>35</v>
      </c>
      <c r="Q276" t="s">
        <v>61</v>
      </c>
      <c r="R276" t="s">
        <v>50</v>
      </c>
      <c r="S276" t="s">
        <v>38</v>
      </c>
      <c r="T276" t="s">
        <v>39</v>
      </c>
      <c r="U276" t="s">
        <v>40</v>
      </c>
      <c r="V276" t="s">
        <v>41</v>
      </c>
      <c r="W276" t="s">
        <v>42</v>
      </c>
      <c r="X276" t="s">
        <v>53</v>
      </c>
    </row>
    <row r="277" spans="1:24" ht="15" customHeight="1" x14ac:dyDescent="0.45">
      <c r="A277" t="s">
        <v>1547</v>
      </c>
      <c r="B277" t="s">
        <v>25</v>
      </c>
      <c r="C277" t="s">
        <v>25</v>
      </c>
      <c r="D277" t="s">
        <v>1548</v>
      </c>
      <c r="E277" t="s">
        <v>1549</v>
      </c>
      <c r="F277">
        <v>10.1111</v>
      </c>
      <c r="G277" s="45" t="s">
        <v>1550</v>
      </c>
      <c r="H277" t="s">
        <v>1551</v>
      </c>
      <c r="I277" s="6" t="s">
        <v>29</v>
      </c>
      <c r="J277" t="s">
        <v>1552</v>
      </c>
      <c r="K277" s="9" t="s">
        <v>59</v>
      </c>
      <c r="L277" s="32" t="s">
        <v>1553</v>
      </c>
      <c r="M277" s="1" t="s">
        <v>1554</v>
      </c>
      <c r="N277" t="s">
        <v>33</v>
      </c>
      <c r="O277" t="s">
        <v>34</v>
      </c>
      <c r="P277" t="s">
        <v>35</v>
      </c>
      <c r="Q277" t="s">
        <v>61</v>
      </c>
      <c r="R277" t="s">
        <v>80</v>
      </c>
      <c r="S277" t="s">
        <v>38</v>
      </c>
      <c r="T277" t="s">
        <v>39</v>
      </c>
      <c r="U277" t="s">
        <v>40</v>
      </c>
      <c r="V277" t="s">
        <v>41</v>
      </c>
      <c r="W277" t="s">
        <v>42</v>
      </c>
      <c r="X277" t="s">
        <v>53</v>
      </c>
    </row>
    <row r="278" spans="1:24" ht="13.5" customHeight="1" x14ac:dyDescent="0.45">
      <c r="A278" t="s">
        <v>1555</v>
      </c>
      <c r="E278" t="s">
        <v>1556</v>
      </c>
      <c r="G278">
        <v>26884526</v>
      </c>
      <c r="H278" t="s">
        <v>1557</v>
      </c>
      <c r="I278" t="s">
        <v>46</v>
      </c>
      <c r="J278" s="1" t="s">
        <v>508</v>
      </c>
      <c r="K278" t="s">
        <v>48</v>
      </c>
      <c r="L278" s="32" t="s">
        <v>1558</v>
      </c>
      <c r="M278" s="18" t="s">
        <v>1559</v>
      </c>
      <c r="N278" t="s">
        <v>46</v>
      </c>
      <c r="O278" s="8" t="s">
        <v>345</v>
      </c>
      <c r="P278" t="s">
        <v>35</v>
      </c>
      <c r="Q278" t="s">
        <v>49</v>
      </c>
      <c r="R278" t="s">
        <v>80</v>
      </c>
      <c r="S278" s="8" t="s">
        <v>38</v>
      </c>
      <c r="T278" t="s">
        <v>39</v>
      </c>
      <c r="U278" s="8" t="s">
        <v>314</v>
      </c>
      <c r="V278" t="s">
        <v>80</v>
      </c>
      <c r="W278" t="s">
        <v>42</v>
      </c>
      <c r="X278" t="s">
        <v>53</v>
      </c>
    </row>
    <row r="279" spans="1:24" ht="13.5" customHeight="1" x14ac:dyDescent="0.45">
      <c r="A279" t="s">
        <v>1560</v>
      </c>
      <c r="B279" t="s">
        <v>25</v>
      </c>
      <c r="C279" t="s">
        <v>25</v>
      </c>
      <c r="D279" t="s">
        <v>25</v>
      </c>
      <c r="E279" t="s">
        <v>1561</v>
      </c>
      <c r="F279">
        <v>10.1111</v>
      </c>
      <c r="G279" s="45" t="s">
        <v>1550</v>
      </c>
      <c r="H279" t="s">
        <v>1562</v>
      </c>
      <c r="I279" t="s">
        <v>86</v>
      </c>
      <c r="J279" t="s">
        <v>77</v>
      </c>
      <c r="K279" t="s">
        <v>77</v>
      </c>
      <c r="L279" s="32" t="s">
        <v>77</v>
      </c>
      <c r="M279" t="s">
        <v>77</v>
      </c>
      <c r="N279" t="s">
        <v>33</v>
      </c>
      <c r="O279" t="s">
        <v>34</v>
      </c>
      <c r="P279" t="s">
        <v>35</v>
      </c>
      <c r="Q279" t="s">
        <v>61</v>
      </c>
      <c r="R279" t="s">
        <v>172</v>
      </c>
      <c r="S279" t="s">
        <v>38</v>
      </c>
      <c r="T279" t="s">
        <v>77</v>
      </c>
      <c r="U279" t="s">
        <v>77</v>
      </c>
      <c r="V279" t="s">
        <v>81</v>
      </c>
      <c r="W279" t="s">
        <v>42</v>
      </c>
      <c r="X279" t="s">
        <v>1563</v>
      </c>
    </row>
    <row r="280" spans="1:24" ht="13.5" customHeight="1" x14ac:dyDescent="0.45">
      <c r="A280" t="s">
        <v>1564</v>
      </c>
      <c r="E280" t="s">
        <v>1565</v>
      </c>
      <c r="G280" s="45">
        <v>27517446</v>
      </c>
      <c r="H280" t="s">
        <v>1566</v>
      </c>
      <c r="I280" s="6" t="s">
        <v>46</v>
      </c>
      <c r="J280" s="1" t="s">
        <v>169</v>
      </c>
      <c r="K280" t="s">
        <v>109</v>
      </c>
      <c r="L280" s="32" t="s">
        <v>77</v>
      </c>
      <c r="M280" s="7" t="s">
        <v>77</v>
      </c>
      <c r="N280" t="s">
        <v>46</v>
      </c>
      <c r="O280" s="1" t="s">
        <v>345</v>
      </c>
      <c r="R280" t="s">
        <v>172</v>
      </c>
      <c r="S280" s="1" t="s">
        <v>38</v>
      </c>
      <c r="T280" t="s">
        <v>39</v>
      </c>
      <c r="U280" s="1" t="s">
        <v>40</v>
      </c>
      <c r="V280" t="s">
        <v>41</v>
      </c>
      <c r="W280" s="1" t="s">
        <v>42</v>
      </c>
      <c r="X280" t="s">
        <v>53</v>
      </c>
    </row>
    <row r="281" spans="1:24" ht="13.5" customHeight="1" x14ac:dyDescent="0.45">
      <c r="A281" t="s">
        <v>1567</v>
      </c>
      <c r="B281" t="s">
        <v>25</v>
      </c>
      <c r="C281" t="s">
        <v>25</v>
      </c>
      <c r="D281" t="s">
        <v>1568</v>
      </c>
      <c r="E281" t="s">
        <v>1569</v>
      </c>
      <c r="F281">
        <v>10.100199999999999</v>
      </c>
      <c r="G281" s="45">
        <v>19493215</v>
      </c>
      <c r="H281" t="s">
        <v>1570</v>
      </c>
      <c r="I281" t="s">
        <v>86</v>
      </c>
      <c r="J281" t="s">
        <v>77</v>
      </c>
      <c r="K281" t="s">
        <v>486</v>
      </c>
      <c r="L281" s="32" t="s">
        <v>77</v>
      </c>
      <c r="M281" t="s">
        <v>77</v>
      </c>
      <c r="N281" t="s">
        <v>78</v>
      </c>
      <c r="O281" t="str">
        <f>"http://onlinelibrary.wiley.com/page/journal/"&amp;G281&amp;"/homepage/Contact.html"</f>
        <v>http://onlinelibrary.wiley.com/page/journal/19493215/homepage/Contact.html</v>
      </c>
      <c r="P281" t="s">
        <v>79</v>
      </c>
      <c r="Q281" t="s">
        <v>79</v>
      </c>
      <c r="R281" t="s">
        <v>80</v>
      </c>
      <c r="S281" t="s">
        <v>38</v>
      </c>
      <c r="T281" t="s">
        <v>39</v>
      </c>
      <c r="U281" t="s">
        <v>40</v>
      </c>
      <c r="V281" t="s">
        <v>81</v>
      </c>
      <c r="W281" t="s">
        <v>42</v>
      </c>
      <c r="X281" t="s">
        <v>87</v>
      </c>
    </row>
    <row r="282" spans="1:24" ht="13.5" customHeight="1" x14ac:dyDescent="0.45">
      <c r="A282" t="s">
        <v>1571</v>
      </c>
      <c r="B282" t="s">
        <v>25</v>
      </c>
      <c r="C282" t="s">
        <v>25</v>
      </c>
      <c r="D282" t="s">
        <v>1572</v>
      </c>
      <c r="E282" t="s">
        <v>1573</v>
      </c>
      <c r="F282">
        <v>10.100199999999999</v>
      </c>
      <c r="G282" s="45">
        <v>15427862</v>
      </c>
      <c r="H282" t="s">
        <v>1574</v>
      </c>
      <c r="I282" t="s">
        <v>86</v>
      </c>
      <c r="J282" t="s">
        <v>77</v>
      </c>
      <c r="K282" t="s">
        <v>486</v>
      </c>
      <c r="L282" s="32" t="s">
        <v>77</v>
      </c>
      <c r="M282" t="s">
        <v>77</v>
      </c>
      <c r="N282" t="s">
        <v>78</v>
      </c>
      <c r="O282" t="str">
        <f>"http://onlinelibrary.wiley.com/page/journal/"&amp;G282&amp;"/homepage/Contact.html"</f>
        <v>http://onlinelibrary.wiley.com/page/journal/15427862/homepage/Contact.html</v>
      </c>
      <c r="P282" t="s">
        <v>79</v>
      </c>
      <c r="Q282" t="s">
        <v>1330</v>
      </c>
      <c r="R282" t="s">
        <v>80</v>
      </c>
      <c r="S282" t="s">
        <v>38</v>
      </c>
      <c r="T282" t="s">
        <v>39</v>
      </c>
      <c r="U282" t="s">
        <v>40</v>
      </c>
      <c r="V282" t="s">
        <v>81</v>
      </c>
      <c r="W282" t="s">
        <v>42</v>
      </c>
      <c r="X282" t="s">
        <v>87</v>
      </c>
    </row>
    <row r="283" spans="1:24" ht="13.5" customHeight="1" x14ac:dyDescent="0.45">
      <c r="A283" t="s">
        <v>1575</v>
      </c>
      <c r="B283" t="s">
        <v>25</v>
      </c>
      <c r="C283" t="s">
        <v>25</v>
      </c>
      <c r="D283" t="s">
        <v>1576</v>
      </c>
      <c r="E283" t="s">
        <v>1577</v>
      </c>
      <c r="F283">
        <v>10.1111</v>
      </c>
      <c r="G283" s="45">
        <v>15023885</v>
      </c>
      <c r="H283" t="s">
        <v>1578</v>
      </c>
      <c r="I283" s="6" t="s">
        <v>46</v>
      </c>
      <c r="J283" t="s">
        <v>1579</v>
      </c>
      <c r="K283" t="s">
        <v>100</v>
      </c>
      <c r="L283" s="32" t="s">
        <v>10219</v>
      </c>
      <c r="M283" s="1" t="s">
        <v>1579</v>
      </c>
      <c r="N283" t="s">
        <v>33</v>
      </c>
      <c r="O283" s="1" t="s">
        <v>1581</v>
      </c>
      <c r="P283" t="s">
        <v>35</v>
      </c>
      <c r="Q283" t="s">
        <v>49</v>
      </c>
      <c r="R283" t="s">
        <v>50</v>
      </c>
      <c r="S283" t="s">
        <v>38</v>
      </c>
      <c r="T283" t="s">
        <v>39</v>
      </c>
      <c r="U283" t="s">
        <v>40</v>
      </c>
      <c r="V283" t="s">
        <v>41</v>
      </c>
      <c r="W283" t="s">
        <v>42</v>
      </c>
      <c r="X283" t="s">
        <v>53</v>
      </c>
    </row>
    <row r="284" spans="1:24" ht="13.5" customHeight="1" x14ac:dyDescent="0.45">
      <c r="A284" t="s">
        <v>1582</v>
      </c>
      <c r="B284" t="s">
        <v>25</v>
      </c>
      <c r="C284" t="s">
        <v>25</v>
      </c>
      <c r="D284" t="s">
        <v>1583</v>
      </c>
      <c r="E284" t="s">
        <v>1584</v>
      </c>
      <c r="F284">
        <v>10.1111</v>
      </c>
      <c r="G284" s="45">
        <v>10958339</v>
      </c>
      <c r="H284" t="s">
        <v>1585</v>
      </c>
      <c r="I284" s="6" t="s">
        <v>29</v>
      </c>
      <c r="J284" t="s">
        <v>1586</v>
      </c>
      <c r="K284" t="s">
        <v>1587</v>
      </c>
      <c r="L284" s="32" t="s">
        <v>786</v>
      </c>
      <c r="M284" s="1" t="s">
        <v>1586</v>
      </c>
      <c r="N284" t="s">
        <v>33</v>
      </c>
      <c r="O284" t="s">
        <v>34</v>
      </c>
      <c r="P284" t="s">
        <v>35</v>
      </c>
      <c r="Q284" t="s">
        <v>61</v>
      </c>
      <c r="R284" t="s">
        <v>80</v>
      </c>
      <c r="S284" t="s">
        <v>38</v>
      </c>
      <c r="T284" t="s">
        <v>39</v>
      </c>
      <c r="U284" t="s">
        <v>40</v>
      </c>
      <c r="V284" t="s">
        <v>81</v>
      </c>
      <c r="W284" t="s">
        <v>42</v>
      </c>
      <c r="X284" t="s">
        <v>53</v>
      </c>
    </row>
    <row r="285" spans="1:24" ht="13.5" customHeight="1" x14ac:dyDescent="0.45">
      <c r="A285" t="s">
        <v>1588</v>
      </c>
      <c r="B285" t="s">
        <v>25</v>
      </c>
      <c r="C285" t="s">
        <v>25</v>
      </c>
      <c r="D285" t="s">
        <v>1589</v>
      </c>
      <c r="E285" t="s">
        <v>1589</v>
      </c>
      <c r="F285">
        <v>10.1111</v>
      </c>
      <c r="G285">
        <v>21623279</v>
      </c>
      <c r="H285" t="s">
        <v>1590</v>
      </c>
      <c r="I285" t="s">
        <v>46</v>
      </c>
      <c r="J285" t="s">
        <v>1591</v>
      </c>
      <c r="K285" t="s">
        <v>109</v>
      </c>
      <c r="L285" s="32" t="s">
        <v>2441</v>
      </c>
      <c r="M285" s="8" t="s">
        <v>1593</v>
      </c>
      <c r="N285" t="s">
        <v>46</v>
      </c>
      <c r="O285" t="str">
        <f>"http://onlinelibrary.wiley.com/page/journal/21579032/homepage/open_access_license_and_copyright.htm"</f>
        <v>http://onlinelibrary.wiley.com/page/journal/21579032/homepage/open_access_license_and_copyright.htm</v>
      </c>
      <c r="P285" t="s">
        <v>35</v>
      </c>
      <c r="Q285" t="s">
        <v>49</v>
      </c>
      <c r="R285" t="s">
        <v>50</v>
      </c>
      <c r="S285" t="s">
        <v>38</v>
      </c>
      <c r="T285" t="s">
        <v>39</v>
      </c>
      <c r="U285" t="s">
        <v>40</v>
      </c>
      <c r="V285" t="s">
        <v>41</v>
      </c>
      <c r="W285" t="s">
        <v>42</v>
      </c>
      <c r="X285" t="s">
        <v>53</v>
      </c>
    </row>
    <row r="286" spans="1:24" ht="13.5" customHeight="1" x14ac:dyDescent="0.45">
      <c r="A286" t="s">
        <v>1594</v>
      </c>
      <c r="B286" t="s">
        <v>25</v>
      </c>
      <c r="C286" t="s">
        <v>25</v>
      </c>
      <c r="D286" t="s">
        <v>1595</v>
      </c>
      <c r="E286" t="s">
        <v>1596</v>
      </c>
      <c r="F286">
        <v>10.1111</v>
      </c>
      <c r="G286" s="45">
        <v>17503639</v>
      </c>
      <c r="H286" t="s">
        <v>1597</v>
      </c>
      <c r="I286" t="s">
        <v>46</v>
      </c>
      <c r="J286" t="s">
        <v>1598</v>
      </c>
      <c r="K286" t="s">
        <v>100</v>
      </c>
      <c r="L286" s="32" t="s">
        <v>1599</v>
      </c>
      <c r="M286" s="1" t="s">
        <v>1598</v>
      </c>
      <c r="N286" t="s">
        <v>33</v>
      </c>
      <c r="O286" s="1" t="s">
        <v>1600</v>
      </c>
      <c r="P286" t="s">
        <v>35</v>
      </c>
      <c r="Q286" t="s">
        <v>49</v>
      </c>
      <c r="R286" t="s">
        <v>50</v>
      </c>
      <c r="S286" t="s">
        <v>38</v>
      </c>
      <c r="T286" t="s">
        <v>39</v>
      </c>
      <c r="U286" t="s">
        <v>40</v>
      </c>
      <c r="V286" t="s">
        <v>41</v>
      </c>
      <c r="W286" t="s">
        <v>42</v>
      </c>
      <c r="X286" t="s">
        <v>53</v>
      </c>
    </row>
    <row r="287" spans="1:24" ht="13.5" customHeight="1" x14ac:dyDescent="0.45">
      <c r="A287" t="s">
        <v>1601</v>
      </c>
      <c r="E287" t="s">
        <v>1602</v>
      </c>
      <c r="G287" s="45">
        <v>28353153</v>
      </c>
      <c r="H287" t="s">
        <v>1603</v>
      </c>
      <c r="I287" s="6" t="s">
        <v>46</v>
      </c>
      <c r="J287" s="1" t="s">
        <v>1604</v>
      </c>
      <c r="K287" t="s">
        <v>109</v>
      </c>
      <c r="L287" s="32" t="s">
        <v>786</v>
      </c>
      <c r="M287" s="1" t="s">
        <v>1605</v>
      </c>
      <c r="N287" t="s">
        <v>46</v>
      </c>
      <c r="O287" t="s">
        <v>34</v>
      </c>
      <c r="P287" t="s">
        <v>35</v>
      </c>
      <c r="Q287" t="s">
        <v>77</v>
      </c>
      <c r="R287" t="s">
        <v>172</v>
      </c>
      <c r="S287" s="1" t="s">
        <v>1606</v>
      </c>
      <c r="T287" t="s">
        <v>1607</v>
      </c>
      <c r="U287" t="s">
        <v>1608</v>
      </c>
      <c r="V287" t="s">
        <v>80</v>
      </c>
      <c r="W287" s="1" t="s">
        <v>1609</v>
      </c>
      <c r="X287" t="s">
        <v>53</v>
      </c>
    </row>
    <row r="288" spans="1:24" ht="13.5" customHeight="1" x14ac:dyDescent="0.45">
      <c r="A288" t="s">
        <v>1610</v>
      </c>
      <c r="B288" t="s">
        <v>25</v>
      </c>
      <c r="C288" t="s">
        <v>25</v>
      </c>
      <c r="D288" t="s">
        <v>1611</v>
      </c>
      <c r="E288" t="s">
        <v>1612</v>
      </c>
      <c r="F288">
        <v>10.1111</v>
      </c>
      <c r="G288" s="45">
        <v>15244741</v>
      </c>
      <c r="H288" t="s">
        <v>1613</v>
      </c>
      <c r="I288" s="6" t="s">
        <v>29</v>
      </c>
      <c r="J288" t="s">
        <v>1614</v>
      </c>
      <c r="K288" t="s">
        <v>100</v>
      </c>
      <c r="L288" s="32" t="s">
        <v>1007</v>
      </c>
      <c r="M288" s="1" t="s">
        <v>1614</v>
      </c>
      <c r="N288" t="s">
        <v>33</v>
      </c>
      <c r="O288" t="s">
        <v>34</v>
      </c>
      <c r="P288" t="s">
        <v>35</v>
      </c>
      <c r="Q288" t="s">
        <v>61</v>
      </c>
      <c r="R288" t="s">
        <v>172</v>
      </c>
      <c r="S288" t="s">
        <v>38</v>
      </c>
      <c r="T288" t="s">
        <v>77</v>
      </c>
      <c r="U288" t="s">
        <v>77</v>
      </c>
      <c r="V288" t="s">
        <v>41</v>
      </c>
      <c r="W288" t="s">
        <v>42</v>
      </c>
      <c r="X288" t="s">
        <v>53</v>
      </c>
    </row>
    <row r="289" spans="1:24" ht="13.5" customHeight="1" x14ac:dyDescent="0.45">
      <c r="A289" t="s">
        <v>1615</v>
      </c>
      <c r="B289" t="s">
        <v>25</v>
      </c>
      <c r="C289" t="s">
        <v>25</v>
      </c>
      <c r="D289" t="s">
        <v>1616</v>
      </c>
      <c r="E289" t="s">
        <v>1617</v>
      </c>
      <c r="F289">
        <v>10.100199999999999</v>
      </c>
      <c r="G289" s="45">
        <v>20503024</v>
      </c>
      <c r="H289" t="s">
        <v>1618</v>
      </c>
      <c r="I289" t="s">
        <v>86</v>
      </c>
      <c r="J289" t="s">
        <v>77</v>
      </c>
      <c r="K289" t="s">
        <v>77</v>
      </c>
      <c r="L289" s="32" t="s">
        <v>77</v>
      </c>
      <c r="M289" t="s">
        <v>77</v>
      </c>
      <c r="N289" t="s">
        <v>78</v>
      </c>
      <c r="O289" t="s">
        <v>34</v>
      </c>
      <c r="P289" t="s">
        <v>79</v>
      </c>
      <c r="Q289" t="s">
        <v>79</v>
      </c>
      <c r="R289" t="s">
        <v>172</v>
      </c>
      <c r="S289" t="s">
        <v>38</v>
      </c>
      <c r="T289" t="s">
        <v>77</v>
      </c>
      <c r="U289" t="s">
        <v>77</v>
      </c>
      <c r="V289" t="s">
        <v>81</v>
      </c>
      <c r="W289" t="s">
        <v>42</v>
      </c>
      <c r="X289" t="s">
        <v>115</v>
      </c>
    </row>
    <row r="290" spans="1:24" ht="12.75" customHeight="1" x14ac:dyDescent="0.45">
      <c r="A290" t="s">
        <v>1619</v>
      </c>
      <c r="B290" t="s">
        <v>25</v>
      </c>
      <c r="C290" t="s">
        <v>25</v>
      </c>
      <c r="D290" t="s">
        <v>1620</v>
      </c>
      <c r="E290" t="s">
        <v>1621</v>
      </c>
      <c r="F290">
        <v>10.100199999999999</v>
      </c>
      <c r="G290" s="45">
        <v>14693518</v>
      </c>
      <c r="H290" t="s">
        <v>1622</v>
      </c>
      <c r="I290" s="6" t="s">
        <v>29</v>
      </c>
      <c r="J290" t="s">
        <v>1623</v>
      </c>
      <c r="K290" t="s">
        <v>100</v>
      </c>
      <c r="L290" s="32" t="s">
        <v>835</v>
      </c>
      <c r="M290" s="1" t="s">
        <v>1623</v>
      </c>
      <c r="N290" t="s">
        <v>33</v>
      </c>
      <c r="O290" t="s">
        <v>34</v>
      </c>
      <c r="P290" t="s">
        <v>35</v>
      </c>
      <c r="Q290" t="s">
        <v>890</v>
      </c>
      <c r="R290" t="s">
        <v>50</v>
      </c>
      <c r="S290" t="s">
        <v>38</v>
      </c>
      <c r="T290" t="s">
        <v>39</v>
      </c>
      <c r="U290" t="s">
        <v>40</v>
      </c>
      <c r="V290" t="s">
        <v>80</v>
      </c>
      <c r="W290" t="s">
        <v>42</v>
      </c>
      <c r="X290" t="s">
        <v>43</v>
      </c>
    </row>
    <row r="291" spans="1:24" ht="13.5" customHeight="1" x14ac:dyDescent="0.45">
      <c r="A291" t="s">
        <v>1624</v>
      </c>
      <c r="B291" t="s">
        <v>25</v>
      </c>
      <c r="C291" t="s">
        <v>25</v>
      </c>
      <c r="D291" t="s">
        <v>1625</v>
      </c>
      <c r="E291" t="s">
        <v>1626</v>
      </c>
      <c r="F291">
        <v>10.1111</v>
      </c>
      <c r="G291" s="45">
        <v>13652125</v>
      </c>
      <c r="H291" t="s">
        <v>1627</v>
      </c>
      <c r="I291" s="6" t="s">
        <v>29</v>
      </c>
      <c r="K291" t="s">
        <v>100</v>
      </c>
      <c r="L291" s="32" t="s">
        <v>10232</v>
      </c>
      <c r="M291" s="1" t="s">
        <v>237</v>
      </c>
      <c r="N291" t="s">
        <v>33</v>
      </c>
      <c r="O291" t="s">
        <v>34</v>
      </c>
      <c r="P291" t="s">
        <v>35</v>
      </c>
      <c r="Q291" t="s">
        <v>61</v>
      </c>
      <c r="R291" t="s">
        <v>50</v>
      </c>
      <c r="S291" t="s">
        <v>38</v>
      </c>
      <c r="T291" t="s">
        <v>39</v>
      </c>
      <c r="U291" t="s">
        <v>40</v>
      </c>
      <c r="V291" t="s">
        <v>41</v>
      </c>
      <c r="W291" t="s">
        <v>42</v>
      </c>
      <c r="X291" t="s">
        <v>53</v>
      </c>
    </row>
    <row r="292" spans="1:24" x14ac:dyDescent="0.45">
      <c r="A292" t="s">
        <v>1628</v>
      </c>
      <c r="B292" t="s">
        <v>25</v>
      </c>
      <c r="C292" t="s">
        <v>25</v>
      </c>
      <c r="D292" t="s">
        <v>1629</v>
      </c>
      <c r="E292" t="s">
        <v>1630</v>
      </c>
      <c r="F292">
        <v>10.1111</v>
      </c>
      <c r="G292" s="45">
        <v>20448260</v>
      </c>
      <c r="H292" t="s">
        <v>1631</v>
      </c>
      <c r="I292" s="6" t="s">
        <v>29</v>
      </c>
      <c r="J292" t="s">
        <v>1632</v>
      </c>
      <c r="K292" s="9" t="s">
        <v>59</v>
      </c>
      <c r="L292" s="32" t="s">
        <v>1066</v>
      </c>
      <c r="M292" s="1" t="s">
        <v>1632</v>
      </c>
      <c r="N292" t="s">
        <v>33</v>
      </c>
      <c r="O292" t="s">
        <v>34</v>
      </c>
      <c r="P292" t="s">
        <v>35</v>
      </c>
      <c r="Q292" t="s">
        <v>61</v>
      </c>
      <c r="R292" t="s">
        <v>50</v>
      </c>
      <c r="S292" t="s">
        <v>38</v>
      </c>
      <c r="T292" t="s">
        <v>39</v>
      </c>
      <c r="U292" t="s">
        <v>40</v>
      </c>
      <c r="V292" t="s">
        <v>41</v>
      </c>
      <c r="W292" t="s">
        <v>42</v>
      </c>
      <c r="X292" t="s">
        <v>43</v>
      </c>
    </row>
    <row r="293" spans="1:24" ht="13.5" customHeight="1" x14ac:dyDescent="0.45">
      <c r="A293" t="s">
        <v>1633</v>
      </c>
      <c r="B293" t="s">
        <v>25</v>
      </c>
      <c r="C293" t="s">
        <v>25</v>
      </c>
      <c r="D293" t="s">
        <v>1634</v>
      </c>
      <c r="E293" t="s">
        <v>1635</v>
      </c>
      <c r="F293">
        <v>10.1111</v>
      </c>
      <c r="G293" s="45">
        <v>13652133</v>
      </c>
      <c r="H293" t="s">
        <v>1636</v>
      </c>
      <c r="I293" s="6" t="s">
        <v>29</v>
      </c>
      <c r="J293" t="s">
        <v>1637</v>
      </c>
      <c r="K293" s="9" t="s">
        <v>59</v>
      </c>
      <c r="L293" s="32" t="s">
        <v>219</v>
      </c>
      <c r="M293" s="1" t="s">
        <v>1637</v>
      </c>
      <c r="N293" t="s">
        <v>33</v>
      </c>
      <c r="O293" t="s">
        <v>34</v>
      </c>
      <c r="P293" t="s">
        <v>35</v>
      </c>
      <c r="Q293" t="s">
        <v>61</v>
      </c>
      <c r="R293" t="s">
        <v>50</v>
      </c>
      <c r="S293" t="s">
        <v>38</v>
      </c>
      <c r="T293" t="s">
        <v>93</v>
      </c>
      <c r="U293" t="s">
        <v>40</v>
      </c>
      <c r="V293" t="s">
        <v>80</v>
      </c>
      <c r="W293" t="s">
        <v>42</v>
      </c>
      <c r="X293" t="s">
        <v>53</v>
      </c>
    </row>
    <row r="294" spans="1:24" ht="13.5" customHeight="1" x14ac:dyDescent="0.45">
      <c r="A294" t="s">
        <v>1638</v>
      </c>
      <c r="B294" t="s">
        <v>25</v>
      </c>
      <c r="C294" t="s">
        <v>25</v>
      </c>
      <c r="D294" t="s">
        <v>1639</v>
      </c>
      <c r="E294" t="s">
        <v>1640</v>
      </c>
      <c r="F294">
        <v>10.1111</v>
      </c>
      <c r="G294" s="45" t="s">
        <v>1641</v>
      </c>
      <c r="H294" t="s">
        <v>1642</v>
      </c>
      <c r="I294" s="6" t="s">
        <v>29</v>
      </c>
      <c r="J294" t="s">
        <v>1643</v>
      </c>
      <c r="K294" t="s">
        <v>100</v>
      </c>
      <c r="L294" s="32" t="s">
        <v>852</v>
      </c>
      <c r="M294" s="1" t="s">
        <v>1643</v>
      </c>
      <c r="N294" t="s">
        <v>33</v>
      </c>
      <c r="O294" t="s">
        <v>34</v>
      </c>
      <c r="P294" t="s">
        <v>35</v>
      </c>
      <c r="Q294" t="s">
        <v>61</v>
      </c>
      <c r="R294" t="s">
        <v>50</v>
      </c>
      <c r="S294" t="s">
        <v>38</v>
      </c>
      <c r="T294" t="s">
        <v>39</v>
      </c>
      <c r="U294" t="s">
        <v>40</v>
      </c>
      <c r="V294" t="s">
        <v>41</v>
      </c>
      <c r="W294" t="s">
        <v>42</v>
      </c>
      <c r="X294" t="s">
        <v>43</v>
      </c>
    </row>
    <row r="295" spans="1:24" ht="13.5" customHeight="1" x14ac:dyDescent="0.45">
      <c r="A295" t="s">
        <v>1644</v>
      </c>
      <c r="B295" t="s">
        <v>25</v>
      </c>
      <c r="C295" t="s">
        <v>25</v>
      </c>
      <c r="D295" t="s">
        <v>1645</v>
      </c>
      <c r="E295" t="s">
        <v>1646</v>
      </c>
      <c r="F295">
        <v>10.1111</v>
      </c>
      <c r="G295" s="45">
        <v>20448279</v>
      </c>
      <c r="H295" t="s">
        <v>1647</v>
      </c>
      <c r="I295" s="6" t="s">
        <v>29</v>
      </c>
      <c r="J295" t="s">
        <v>1648</v>
      </c>
      <c r="K295" t="s">
        <v>100</v>
      </c>
      <c r="L295" s="32" t="s">
        <v>1066</v>
      </c>
      <c r="M295" s="1" t="s">
        <v>1648</v>
      </c>
      <c r="N295" t="s">
        <v>33</v>
      </c>
      <c r="O295" t="s">
        <v>34</v>
      </c>
      <c r="P295" t="s">
        <v>35</v>
      </c>
      <c r="Q295" t="s">
        <v>61</v>
      </c>
      <c r="R295" t="s">
        <v>80</v>
      </c>
      <c r="S295" t="s">
        <v>38</v>
      </c>
      <c r="T295" t="s">
        <v>39</v>
      </c>
      <c r="U295" t="s">
        <v>40</v>
      </c>
      <c r="V295" t="s">
        <v>41</v>
      </c>
      <c r="W295" t="s">
        <v>42</v>
      </c>
      <c r="X295" t="s">
        <v>43</v>
      </c>
    </row>
    <row r="296" spans="1:24" ht="13.5" customHeight="1" x14ac:dyDescent="0.45">
      <c r="A296" t="s">
        <v>1649</v>
      </c>
      <c r="B296" t="s">
        <v>25</v>
      </c>
      <c r="C296" t="s">
        <v>25</v>
      </c>
      <c r="D296" t="s">
        <v>1650</v>
      </c>
      <c r="E296" t="s">
        <v>1651</v>
      </c>
      <c r="F296">
        <v>10.1111</v>
      </c>
      <c r="G296" s="45">
        <v>14678535</v>
      </c>
      <c r="H296" t="s">
        <v>1652</v>
      </c>
      <c r="I296" s="6" t="s">
        <v>29</v>
      </c>
      <c r="J296" t="s">
        <v>1653</v>
      </c>
      <c r="K296" s="9" t="s">
        <v>1654</v>
      </c>
      <c r="L296" s="32" t="s">
        <v>1655</v>
      </c>
      <c r="M296" s="1" t="s">
        <v>1653</v>
      </c>
      <c r="N296" t="s">
        <v>78</v>
      </c>
      <c r="O296" t="s">
        <v>34</v>
      </c>
      <c r="P296" t="s">
        <v>35</v>
      </c>
      <c r="Q296" t="s">
        <v>890</v>
      </c>
      <c r="R296" t="s">
        <v>50</v>
      </c>
      <c r="S296" t="s">
        <v>38</v>
      </c>
      <c r="T296" t="s">
        <v>39</v>
      </c>
      <c r="U296" t="s">
        <v>40</v>
      </c>
      <c r="V296" t="s">
        <v>80</v>
      </c>
      <c r="W296" t="s">
        <v>42</v>
      </c>
      <c r="X296" t="s">
        <v>53</v>
      </c>
    </row>
    <row r="297" spans="1:24" ht="13.5" customHeight="1" x14ac:dyDescent="0.45">
      <c r="A297" t="s">
        <v>1656</v>
      </c>
      <c r="B297" t="s">
        <v>25</v>
      </c>
      <c r="C297" t="s">
        <v>25</v>
      </c>
      <c r="D297" t="s">
        <v>1657</v>
      </c>
      <c r="E297" t="s">
        <v>1658</v>
      </c>
      <c r="F297">
        <v>10.1111</v>
      </c>
      <c r="G297" s="45">
        <v>13652141</v>
      </c>
      <c r="H297" t="s">
        <v>1659</v>
      </c>
      <c r="I297" s="6" t="s">
        <v>29</v>
      </c>
      <c r="J297" t="s">
        <v>1660</v>
      </c>
      <c r="K297" s="9" t="s">
        <v>59</v>
      </c>
      <c r="L297" s="32" t="s">
        <v>1453</v>
      </c>
      <c r="M297" s="1" t="s">
        <v>1660</v>
      </c>
      <c r="N297" t="s">
        <v>33</v>
      </c>
      <c r="O297" t="s">
        <v>34</v>
      </c>
      <c r="P297" t="s">
        <v>35</v>
      </c>
      <c r="Q297" t="s">
        <v>61</v>
      </c>
      <c r="R297" t="s">
        <v>50</v>
      </c>
      <c r="S297" t="s">
        <v>38</v>
      </c>
      <c r="T297" t="s">
        <v>93</v>
      </c>
      <c r="U297" t="s">
        <v>1661</v>
      </c>
      <c r="V297" t="s">
        <v>41</v>
      </c>
      <c r="W297" t="s">
        <v>42</v>
      </c>
      <c r="X297" t="s">
        <v>53</v>
      </c>
    </row>
    <row r="298" spans="1:24" ht="13.5" customHeight="1" x14ac:dyDescent="0.45">
      <c r="A298" t="s">
        <v>1662</v>
      </c>
      <c r="B298" t="s">
        <v>25</v>
      </c>
      <c r="C298" t="s">
        <v>25</v>
      </c>
      <c r="D298" t="s">
        <v>1663</v>
      </c>
      <c r="E298" t="s">
        <v>1664</v>
      </c>
      <c r="F298">
        <v>10.1111</v>
      </c>
      <c r="G298" s="45">
        <v>20448287</v>
      </c>
      <c r="H298" t="s">
        <v>1665</v>
      </c>
      <c r="I298" s="6" t="s">
        <v>29</v>
      </c>
      <c r="J298" t="s">
        <v>1666</v>
      </c>
      <c r="K298" t="s">
        <v>1667</v>
      </c>
      <c r="L298" s="32" t="s">
        <v>10282</v>
      </c>
      <c r="M298" s="1" t="s">
        <v>1666</v>
      </c>
      <c r="N298" t="s">
        <v>33</v>
      </c>
      <c r="O298" t="s">
        <v>34</v>
      </c>
      <c r="P298" t="s">
        <v>35</v>
      </c>
      <c r="Q298" t="s">
        <v>61</v>
      </c>
      <c r="R298" t="s">
        <v>80</v>
      </c>
      <c r="S298" t="s">
        <v>38</v>
      </c>
      <c r="T298" t="s">
        <v>39</v>
      </c>
      <c r="U298" t="s">
        <v>40</v>
      </c>
      <c r="V298" t="s">
        <v>41</v>
      </c>
      <c r="W298" t="s">
        <v>42</v>
      </c>
      <c r="X298" t="s">
        <v>43</v>
      </c>
    </row>
    <row r="299" spans="1:24" ht="13.5" customHeight="1" x14ac:dyDescent="0.45">
      <c r="A299" t="s">
        <v>1668</v>
      </c>
      <c r="B299" t="s">
        <v>25</v>
      </c>
      <c r="C299" t="s">
        <v>25</v>
      </c>
      <c r="D299" t="s">
        <v>1669</v>
      </c>
      <c r="E299" t="s">
        <v>1670</v>
      </c>
      <c r="F299">
        <v>10.1111</v>
      </c>
      <c r="G299" s="45">
        <v>14678543</v>
      </c>
      <c r="H299" t="s">
        <v>1671</v>
      </c>
      <c r="I299" s="6" t="s">
        <v>29</v>
      </c>
      <c r="J299" t="s">
        <v>77</v>
      </c>
      <c r="K299" t="s">
        <v>100</v>
      </c>
      <c r="L299" s="32" t="s">
        <v>3429</v>
      </c>
      <c r="M299" t="s">
        <v>77</v>
      </c>
      <c r="N299" t="s">
        <v>33</v>
      </c>
      <c r="O299" t="s">
        <v>34</v>
      </c>
      <c r="P299" t="s">
        <v>35</v>
      </c>
      <c r="Q299" t="s">
        <v>36</v>
      </c>
      <c r="R299" t="s">
        <v>80</v>
      </c>
      <c r="S299" t="s">
        <v>38</v>
      </c>
      <c r="T299" t="s">
        <v>39</v>
      </c>
      <c r="U299" t="s">
        <v>40</v>
      </c>
      <c r="V299" t="s">
        <v>41</v>
      </c>
      <c r="W299" t="s">
        <v>42</v>
      </c>
      <c r="X299" t="s">
        <v>43</v>
      </c>
    </row>
    <row r="300" spans="1:24" ht="13.5" customHeight="1" x14ac:dyDescent="0.45">
      <c r="A300" t="s">
        <v>1673</v>
      </c>
      <c r="B300" t="s">
        <v>25</v>
      </c>
      <c r="C300" t="s">
        <v>25</v>
      </c>
      <c r="D300" t="s">
        <v>1674</v>
      </c>
      <c r="E300" t="s">
        <v>1675</v>
      </c>
      <c r="F300">
        <v>10.1111</v>
      </c>
      <c r="G300" s="45">
        <v>14683156</v>
      </c>
      <c r="H300" t="s">
        <v>1676</v>
      </c>
      <c r="I300" s="6" t="s">
        <v>29</v>
      </c>
      <c r="J300" t="s">
        <v>1677</v>
      </c>
      <c r="K300" t="s">
        <v>100</v>
      </c>
      <c r="L300" s="32" t="s">
        <v>3392</v>
      </c>
      <c r="M300" s="1" t="s">
        <v>1677</v>
      </c>
      <c r="N300" t="s">
        <v>33</v>
      </c>
      <c r="O300" t="s">
        <v>34</v>
      </c>
      <c r="P300" t="s">
        <v>35</v>
      </c>
      <c r="Q300" t="s">
        <v>36</v>
      </c>
      <c r="R300" t="s">
        <v>50</v>
      </c>
      <c r="S300" t="s">
        <v>38</v>
      </c>
      <c r="T300" t="s">
        <v>39</v>
      </c>
      <c r="U300" t="s">
        <v>40</v>
      </c>
      <c r="V300" t="s">
        <v>41</v>
      </c>
      <c r="W300" t="s">
        <v>42</v>
      </c>
      <c r="X300" t="s">
        <v>43</v>
      </c>
    </row>
    <row r="301" spans="1:24" ht="13.5" customHeight="1" x14ac:dyDescent="0.45">
      <c r="A301" t="s">
        <v>1678</v>
      </c>
      <c r="B301" t="s">
        <v>25</v>
      </c>
      <c r="C301" t="s">
        <v>25</v>
      </c>
      <c r="D301" t="s">
        <v>1679</v>
      </c>
      <c r="E301" t="s">
        <v>1680</v>
      </c>
      <c r="F301">
        <v>10.1111</v>
      </c>
      <c r="G301" s="45">
        <v>14678551</v>
      </c>
      <c r="H301" t="s">
        <v>1681</v>
      </c>
      <c r="I301" s="6" t="s">
        <v>29</v>
      </c>
      <c r="J301" t="s">
        <v>1682</v>
      </c>
      <c r="K301" t="s">
        <v>100</v>
      </c>
      <c r="L301" s="32" t="s">
        <v>5256</v>
      </c>
      <c r="M301" s="1" t="s">
        <v>1682</v>
      </c>
      <c r="N301" t="s">
        <v>33</v>
      </c>
      <c r="O301" t="s">
        <v>34</v>
      </c>
      <c r="P301" t="s">
        <v>35</v>
      </c>
      <c r="Q301" t="s">
        <v>36</v>
      </c>
      <c r="R301" t="s">
        <v>80</v>
      </c>
      <c r="S301" t="s">
        <v>38</v>
      </c>
      <c r="T301" t="s">
        <v>39</v>
      </c>
      <c r="U301" t="s">
        <v>40</v>
      </c>
      <c r="V301" t="s">
        <v>41</v>
      </c>
      <c r="W301" t="s">
        <v>42</v>
      </c>
      <c r="X301" t="s">
        <v>43</v>
      </c>
    </row>
    <row r="302" spans="1:24" ht="13.5" customHeight="1" x14ac:dyDescent="0.45">
      <c r="A302" t="s">
        <v>1683</v>
      </c>
      <c r="B302" t="s">
        <v>25</v>
      </c>
      <c r="C302" t="s">
        <v>25</v>
      </c>
      <c r="D302" t="s">
        <v>1684</v>
      </c>
      <c r="E302" t="s">
        <v>1685</v>
      </c>
      <c r="F302">
        <v>10.1111</v>
      </c>
      <c r="G302" s="45">
        <v>20448317</v>
      </c>
      <c r="H302" t="s">
        <v>1686</v>
      </c>
      <c r="I302" s="6" t="s">
        <v>29</v>
      </c>
      <c r="J302" t="s">
        <v>1687</v>
      </c>
      <c r="K302" t="s">
        <v>100</v>
      </c>
      <c r="L302" s="32" t="s">
        <v>852</v>
      </c>
      <c r="M302" s="1" t="s">
        <v>1687</v>
      </c>
      <c r="N302" t="s">
        <v>33</v>
      </c>
      <c r="O302" t="s">
        <v>34</v>
      </c>
      <c r="P302" t="s">
        <v>35</v>
      </c>
      <c r="Q302" t="s">
        <v>61</v>
      </c>
      <c r="R302" t="s">
        <v>50</v>
      </c>
      <c r="S302" t="s">
        <v>38</v>
      </c>
      <c r="T302" t="s">
        <v>39</v>
      </c>
      <c r="U302" t="s">
        <v>40</v>
      </c>
      <c r="V302" t="s">
        <v>41</v>
      </c>
      <c r="W302" t="s">
        <v>42</v>
      </c>
      <c r="X302" t="s">
        <v>43</v>
      </c>
    </row>
    <row r="303" spans="1:24" ht="13.5" customHeight="1" x14ac:dyDescent="0.45">
      <c r="A303" t="s">
        <v>1688</v>
      </c>
      <c r="B303" t="s">
        <v>25</v>
      </c>
      <c r="C303" t="s">
        <v>25</v>
      </c>
      <c r="D303" t="s">
        <v>1689</v>
      </c>
      <c r="E303" t="s">
        <v>1690</v>
      </c>
      <c r="F303">
        <v>10.1111</v>
      </c>
      <c r="G303" s="45">
        <v>14765381</v>
      </c>
      <c r="H303" t="s">
        <v>1691</v>
      </c>
      <c r="I303" s="6" t="s">
        <v>29</v>
      </c>
      <c r="J303" t="s">
        <v>1692</v>
      </c>
      <c r="K303" t="s">
        <v>100</v>
      </c>
      <c r="L303" s="32" t="s">
        <v>10232</v>
      </c>
      <c r="M303" s="1" t="s">
        <v>1692</v>
      </c>
      <c r="N303" t="s">
        <v>33</v>
      </c>
      <c r="O303" t="s">
        <v>34</v>
      </c>
      <c r="P303" t="s">
        <v>35</v>
      </c>
      <c r="Q303" t="s">
        <v>61</v>
      </c>
      <c r="R303" t="s">
        <v>415</v>
      </c>
      <c r="S303" t="s">
        <v>38</v>
      </c>
      <c r="T303" t="s">
        <v>39</v>
      </c>
      <c r="U303" t="s">
        <v>40</v>
      </c>
      <c r="V303" t="s">
        <v>41</v>
      </c>
      <c r="W303" t="s">
        <v>42</v>
      </c>
      <c r="X303" t="s">
        <v>53</v>
      </c>
    </row>
    <row r="304" spans="1:24" ht="13.5" customHeight="1" x14ac:dyDescent="0.45">
      <c r="A304" t="s">
        <v>1693</v>
      </c>
      <c r="B304" t="s">
        <v>25</v>
      </c>
      <c r="C304" t="s">
        <v>25</v>
      </c>
      <c r="D304" t="s">
        <v>1694</v>
      </c>
      <c r="E304" t="s">
        <v>1695</v>
      </c>
      <c r="F304">
        <v>10.1111</v>
      </c>
      <c r="G304" s="45">
        <v>20448295</v>
      </c>
      <c r="H304" t="s">
        <v>1696</v>
      </c>
      <c r="I304" s="6" t="s">
        <v>29</v>
      </c>
      <c r="J304" t="s">
        <v>1697</v>
      </c>
      <c r="K304" t="s">
        <v>100</v>
      </c>
      <c r="L304" s="32" t="s">
        <v>1672</v>
      </c>
      <c r="M304" s="1" t="s">
        <v>1697</v>
      </c>
      <c r="N304" t="s">
        <v>33</v>
      </c>
      <c r="O304" t="s">
        <v>34</v>
      </c>
      <c r="P304" t="s">
        <v>35</v>
      </c>
      <c r="Q304" t="s">
        <v>61</v>
      </c>
      <c r="R304" t="s">
        <v>50</v>
      </c>
      <c r="S304" t="s">
        <v>38</v>
      </c>
      <c r="T304" t="s">
        <v>39</v>
      </c>
      <c r="U304" t="s">
        <v>40</v>
      </c>
      <c r="V304" t="s">
        <v>41</v>
      </c>
      <c r="W304" t="s">
        <v>42</v>
      </c>
      <c r="X304" t="s">
        <v>43</v>
      </c>
    </row>
    <row r="305" spans="1:24" ht="13.5" customHeight="1" x14ac:dyDescent="0.45">
      <c r="A305" t="s">
        <v>1698</v>
      </c>
      <c r="B305" t="s">
        <v>25</v>
      </c>
      <c r="C305" t="s">
        <v>25</v>
      </c>
      <c r="D305" t="s">
        <v>1699</v>
      </c>
      <c r="E305" t="s">
        <v>1700</v>
      </c>
      <c r="F305">
        <v>10.1111</v>
      </c>
      <c r="G305" s="45">
        <v>17520118</v>
      </c>
      <c r="H305" t="s">
        <v>1701</v>
      </c>
      <c r="I305" s="6" t="s">
        <v>29</v>
      </c>
      <c r="J305" t="s">
        <v>1702</v>
      </c>
      <c r="K305" t="s">
        <v>100</v>
      </c>
      <c r="L305" s="32" t="s">
        <v>2302</v>
      </c>
      <c r="M305" s="1" t="s">
        <v>1702</v>
      </c>
      <c r="N305" t="s">
        <v>33</v>
      </c>
      <c r="O305" t="s">
        <v>34</v>
      </c>
      <c r="P305" t="s">
        <v>35</v>
      </c>
      <c r="Q305" t="s">
        <v>61</v>
      </c>
      <c r="R305" t="s">
        <v>80</v>
      </c>
      <c r="S305" t="s">
        <v>38</v>
      </c>
      <c r="T305" t="s">
        <v>39</v>
      </c>
      <c r="U305" t="s">
        <v>40</v>
      </c>
      <c r="V305" t="s">
        <v>41</v>
      </c>
      <c r="W305" t="s">
        <v>42</v>
      </c>
      <c r="X305" t="s">
        <v>43</v>
      </c>
    </row>
    <row r="306" spans="1:24" ht="13.5" customHeight="1" x14ac:dyDescent="0.45">
      <c r="A306" t="s">
        <v>1703</v>
      </c>
      <c r="B306" t="s">
        <v>25</v>
      </c>
      <c r="C306" t="s">
        <v>25</v>
      </c>
      <c r="D306" t="s">
        <v>1704</v>
      </c>
      <c r="E306" t="s">
        <v>1705</v>
      </c>
      <c r="F306">
        <v>10.1111</v>
      </c>
      <c r="G306" s="45">
        <v>20448309</v>
      </c>
      <c r="H306" t="s">
        <v>1706</v>
      </c>
      <c r="I306" s="6" t="s">
        <v>29</v>
      </c>
      <c r="J306" t="s">
        <v>1707</v>
      </c>
      <c r="K306" t="s">
        <v>100</v>
      </c>
      <c r="L306" s="32" t="s">
        <v>2989</v>
      </c>
      <c r="M306" s="1" t="s">
        <v>1707</v>
      </c>
      <c r="N306" t="s">
        <v>33</v>
      </c>
      <c r="O306" t="s">
        <v>34</v>
      </c>
      <c r="P306" t="s">
        <v>35</v>
      </c>
      <c r="Q306" t="s">
        <v>61</v>
      </c>
      <c r="R306" t="s">
        <v>80</v>
      </c>
      <c r="S306" t="s">
        <v>38</v>
      </c>
      <c r="T306" t="s">
        <v>39</v>
      </c>
      <c r="U306" t="s">
        <v>40</v>
      </c>
      <c r="V306" t="s">
        <v>41</v>
      </c>
      <c r="W306" t="s">
        <v>42</v>
      </c>
      <c r="X306" t="s">
        <v>43</v>
      </c>
    </row>
    <row r="307" spans="1:24" ht="13.5" customHeight="1" x14ac:dyDescent="0.45">
      <c r="A307" t="s">
        <v>1708</v>
      </c>
      <c r="B307" t="s">
        <v>25</v>
      </c>
      <c r="C307" t="s">
        <v>25</v>
      </c>
      <c r="D307" t="s">
        <v>1709</v>
      </c>
      <c r="E307" t="s">
        <v>1710</v>
      </c>
      <c r="F307">
        <v>10.1111</v>
      </c>
      <c r="G307" s="45">
        <v>14684446</v>
      </c>
      <c r="H307" t="s">
        <v>1711</v>
      </c>
      <c r="I307" t="s">
        <v>86</v>
      </c>
      <c r="J307" t="s">
        <v>77</v>
      </c>
      <c r="K307" t="s">
        <v>100</v>
      </c>
      <c r="L307" s="32" t="s">
        <v>840</v>
      </c>
      <c r="M307" t="s">
        <v>77</v>
      </c>
      <c r="N307" t="s">
        <v>33</v>
      </c>
      <c r="O307" t="s">
        <v>34</v>
      </c>
      <c r="P307" t="s">
        <v>35</v>
      </c>
      <c r="Q307" t="s">
        <v>36</v>
      </c>
      <c r="R307" t="s">
        <v>50</v>
      </c>
      <c r="S307" t="s">
        <v>38</v>
      </c>
      <c r="T307" t="s">
        <v>39</v>
      </c>
      <c r="U307" t="s">
        <v>40</v>
      </c>
      <c r="V307" t="s">
        <v>41</v>
      </c>
      <c r="W307" t="s">
        <v>42</v>
      </c>
      <c r="X307" t="s">
        <v>115</v>
      </c>
    </row>
    <row r="308" spans="1:24" ht="13.5" customHeight="1" x14ac:dyDescent="0.45">
      <c r="A308" t="s">
        <v>1712</v>
      </c>
      <c r="B308" t="s">
        <v>25</v>
      </c>
      <c r="C308" t="s">
        <v>25</v>
      </c>
      <c r="D308" t="s">
        <v>1713</v>
      </c>
      <c r="E308" t="s">
        <v>1714</v>
      </c>
      <c r="F308">
        <v>10.1111</v>
      </c>
      <c r="G308" s="45">
        <v>14678578</v>
      </c>
      <c r="H308" t="s">
        <v>1715</v>
      </c>
      <c r="I308" s="6" t="s">
        <v>29</v>
      </c>
      <c r="J308" t="s">
        <v>1716</v>
      </c>
      <c r="K308" t="s">
        <v>100</v>
      </c>
      <c r="L308" s="32" t="s">
        <v>5250</v>
      </c>
      <c r="M308" s="1" t="s">
        <v>1716</v>
      </c>
      <c r="N308" t="s">
        <v>33</v>
      </c>
      <c r="O308" t="s">
        <v>34</v>
      </c>
      <c r="P308" t="s">
        <v>35</v>
      </c>
      <c r="Q308" t="s">
        <v>36</v>
      </c>
      <c r="R308" t="s">
        <v>80</v>
      </c>
      <c r="S308" t="s">
        <v>38</v>
      </c>
      <c r="T308" t="s">
        <v>39</v>
      </c>
      <c r="U308" t="s">
        <v>40</v>
      </c>
      <c r="V308" t="s">
        <v>41</v>
      </c>
      <c r="W308" t="s">
        <v>42</v>
      </c>
      <c r="X308" t="s">
        <v>43</v>
      </c>
    </row>
    <row r="309" spans="1:24" ht="13.5" customHeight="1" x14ac:dyDescent="0.45">
      <c r="A309" t="s">
        <v>1717</v>
      </c>
      <c r="B309" t="s">
        <v>25</v>
      </c>
      <c r="C309" t="s">
        <v>25</v>
      </c>
      <c r="D309" t="s">
        <v>1718</v>
      </c>
      <c r="E309" t="s">
        <v>1719</v>
      </c>
      <c r="F309">
        <v>10.100199999999999</v>
      </c>
      <c r="G309" s="45">
        <v>15567567</v>
      </c>
      <c r="H309" t="s">
        <v>1720</v>
      </c>
      <c r="I309" t="s">
        <v>86</v>
      </c>
      <c r="J309" t="s">
        <v>77</v>
      </c>
      <c r="K309" t="s">
        <v>486</v>
      </c>
      <c r="L309" s="32" t="s">
        <v>77</v>
      </c>
      <c r="M309" t="s">
        <v>77</v>
      </c>
      <c r="N309" t="s">
        <v>33</v>
      </c>
      <c r="O309" t="s">
        <v>34</v>
      </c>
      <c r="P309" t="s">
        <v>35</v>
      </c>
      <c r="Q309" t="s">
        <v>61</v>
      </c>
      <c r="R309" t="s">
        <v>172</v>
      </c>
      <c r="S309" t="s">
        <v>38</v>
      </c>
      <c r="T309" t="s">
        <v>77</v>
      </c>
      <c r="U309" t="s">
        <v>77</v>
      </c>
      <c r="V309" t="s">
        <v>81</v>
      </c>
      <c r="W309" t="s">
        <v>42</v>
      </c>
      <c r="X309" t="s">
        <v>87</v>
      </c>
    </row>
    <row r="310" spans="1:24" ht="13.5" customHeight="1" x14ac:dyDescent="0.45">
      <c r="A310" t="s">
        <v>1721</v>
      </c>
      <c r="B310" t="s">
        <v>25</v>
      </c>
      <c r="C310" t="s">
        <v>25</v>
      </c>
      <c r="D310" t="s">
        <v>1722</v>
      </c>
      <c r="E310" t="s">
        <v>1723</v>
      </c>
      <c r="F310">
        <v>10.100199999999999</v>
      </c>
      <c r="G310" s="45">
        <v>15567575</v>
      </c>
      <c r="H310" t="s">
        <v>1724</v>
      </c>
      <c r="I310" t="s">
        <v>86</v>
      </c>
      <c r="J310" t="s">
        <v>77</v>
      </c>
      <c r="K310" t="s">
        <v>486</v>
      </c>
      <c r="L310" s="32" t="s">
        <v>77</v>
      </c>
      <c r="M310" t="s">
        <v>77</v>
      </c>
      <c r="N310" t="s">
        <v>33</v>
      </c>
      <c r="O310" t="s">
        <v>34</v>
      </c>
      <c r="P310" t="s">
        <v>35</v>
      </c>
      <c r="Q310" t="s">
        <v>61</v>
      </c>
      <c r="R310" t="s">
        <v>172</v>
      </c>
      <c r="S310" t="s">
        <v>38</v>
      </c>
      <c r="T310" t="s">
        <v>77</v>
      </c>
      <c r="U310" t="s">
        <v>77</v>
      </c>
      <c r="V310" t="s">
        <v>81</v>
      </c>
      <c r="W310" t="s">
        <v>42</v>
      </c>
      <c r="X310" t="s">
        <v>87</v>
      </c>
    </row>
    <row r="311" spans="1:24" ht="13.5" customHeight="1" x14ac:dyDescent="0.45">
      <c r="A311" t="s">
        <v>1725</v>
      </c>
      <c r="B311" t="s">
        <v>25</v>
      </c>
      <c r="C311" t="s">
        <v>25</v>
      </c>
      <c r="D311" t="s">
        <v>1726</v>
      </c>
      <c r="E311" t="s">
        <v>1727</v>
      </c>
      <c r="F311">
        <v>10.100199999999999</v>
      </c>
      <c r="G311" s="45">
        <v>15567532</v>
      </c>
      <c r="H311" t="s">
        <v>1728</v>
      </c>
      <c r="I311" t="s">
        <v>86</v>
      </c>
      <c r="J311" t="s">
        <v>77</v>
      </c>
      <c r="K311" t="s">
        <v>486</v>
      </c>
      <c r="L311" s="32" t="s">
        <v>77</v>
      </c>
      <c r="M311" t="s">
        <v>77</v>
      </c>
      <c r="N311" t="s">
        <v>33</v>
      </c>
      <c r="O311" t="s">
        <v>34</v>
      </c>
      <c r="P311" t="s">
        <v>35</v>
      </c>
      <c r="Q311" t="s">
        <v>61</v>
      </c>
      <c r="R311" t="s">
        <v>172</v>
      </c>
      <c r="S311" t="s">
        <v>38</v>
      </c>
      <c r="T311" t="s">
        <v>77</v>
      </c>
      <c r="U311" t="s">
        <v>77</v>
      </c>
      <c r="V311" t="s">
        <v>81</v>
      </c>
      <c r="W311" t="s">
        <v>42</v>
      </c>
      <c r="X311" t="s">
        <v>87</v>
      </c>
    </row>
    <row r="312" spans="1:24" ht="13.5" customHeight="1" x14ac:dyDescent="0.45">
      <c r="A312" t="s">
        <v>1729</v>
      </c>
      <c r="B312" t="s">
        <v>25</v>
      </c>
      <c r="C312" t="s">
        <v>25</v>
      </c>
      <c r="D312" t="s">
        <v>1730</v>
      </c>
      <c r="E312" t="s">
        <v>1731</v>
      </c>
      <c r="F312">
        <v>10.100199999999999</v>
      </c>
      <c r="G312" s="45">
        <v>15428427</v>
      </c>
      <c r="H312" t="s">
        <v>1732</v>
      </c>
      <c r="I312" t="s">
        <v>86</v>
      </c>
      <c r="J312" t="s">
        <v>77</v>
      </c>
      <c r="K312" t="s">
        <v>486</v>
      </c>
      <c r="L312" s="32" t="s">
        <v>77</v>
      </c>
      <c r="M312" t="s">
        <v>77</v>
      </c>
      <c r="N312" t="s">
        <v>33</v>
      </c>
      <c r="O312" t="s">
        <v>34</v>
      </c>
      <c r="P312" t="s">
        <v>35</v>
      </c>
      <c r="Q312" t="s">
        <v>36</v>
      </c>
      <c r="R312" t="s">
        <v>172</v>
      </c>
      <c r="S312" t="s">
        <v>38</v>
      </c>
      <c r="T312" t="s">
        <v>77</v>
      </c>
      <c r="U312" t="s">
        <v>77</v>
      </c>
      <c r="V312" t="s">
        <v>81</v>
      </c>
      <c r="W312" t="s">
        <v>42</v>
      </c>
      <c r="X312" t="s">
        <v>87</v>
      </c>
    </row>
    <row r="313" spans="1:24" ht="13.5" customHeight="1" x14ac:dyDescent="0.45">
      <c r="A313" t="s">
        <v>1733</v>
      </c>
      <c r="B313" t="s">
        <v>25</v>
      </c>
      <c r="C313" t="s">
        <v>25</v>
      </c>
      <c r="D313" t="s">
        <v>1734</v>
      </c>
      <c r="E313" t="s">
        <v>1735</v>
      </c>
      <c r="F313">
        <v>10.1111</v>
      </c>
      <c r="G313" s="45">
        <v>14678586</v>
      </c>
      <c r="H313" t="s">
        <v>1736</v>
      </c>
      <c r="I313" s="6" t="s">
        <v>29</v>
      </c>
      <c r="J313" t="s">
        <v>1737</v>
      </c>
      <c r="K313" t="s">
        <v>100</v>
      </c>
      <c r="L313" s="32" t="s">
        <v>5250</v>
      </c>
      <c r="M313" s="1" t="s">
        <v>1737</v>
      </c>
      <c r="N313" t="s">
        <v>33</v>
      </c>
      <c r="O313" t="s">
        <v>34</v>
      </c>
      <c r="P313" t="s">
        <v>35</v>
      </c>
      <c r="Q313" t="s">
        <v>36</v>
      </c>
      <c r="R313" t="s">
        <v>80</v>
      </c>
      <c r="S313" t="s">
        <v>38</v>
      </c>
      <c r="T313" t="s">
        <v>39</v>
      </c>
      <c r="U313" t="s">
        <v>40</v>
      </c>
      <c r="V313" t="s">
        <v>81</v>
      </c>
      <c r="W313" t="s">
        <v>42</v>
      </c>
      <c r="X313" t="s">
        <v>53</v>
      </c>
    </row>
    <row r="314" spans="1:24" ht="13.5" customHeight="1" x14ac:dyDescent="0.45">
      <c r="A314" t="s">
        <v>1738</v>
      </c>
      <c r="B314" t="s">
        <v>25</v>
      </c>
      <c r="C314" t="s">
        <v>25</v>
      </c>
      <c r="D314" t="s">
        <v>1739</v>
      </c>
      <c r="E314" t="s">
        <v>1740</v>
      </c>
      <c r="F314">
        <v>10.1111</v>
      </c>
      <c r="G314" s="45">
        <v>14709856</v>
      </c>
      <c r="H314" t="s">
        <v>1741</v>
      </c>
      <c r="I314" s="6" t="s">
        <v>29</v>
      </c>
      <c r="J314" t="s">
        <v>1742</v>
      </c>
      <c r="K314" t="s">
        <v>100</v>
      </c>
      <c r="L314" s="32" t="s">
        <v>515</v>
      </c>
      <c r="M314" s="1" t="s">
        <v>1742</v>
      </c>
      <c r="N314" t="s">
        <v>33</v>
      </c>
      <c r="O314" t="s">
        <v>34</v>
      </c>
      <c r="P314" t="s">
        <v>35</v>
      </c>
      <c r="Q314" t="s">
        <v>36</v>
      </c>
      <c r="R314" t="s">
        <v>50</v>
      </c>
      <c r="S314" t="s">
        <v>38</v>
      </c>
      <c r="T314" t="s">
        <v>39</v>
      </c>
      <c r="U314" t="s">
        <v>40</v>
      </c>
      <c r="V314" t="s">
        <v>41</v>
      </c>
      <c r="W314" t="s">
        <v>42</v>
      </c>
      <c r="X314" t="s">
        <v>43</v>
      </c>
    </row>
    <row r="315" spans="1:24" ht="13.5" customHeight="1" x14ac:dyDescent="0.45">
      <c r="A315" t="s">
        <v>1744</v>
      </c>
      <c r="B315" t="s">
        <v>25</v>
      </c>
      <c r="C315" t="s">
        <v>25</v>
      </c>
      <c r="D315" t="s">
        <v>25</v>
      </c>
      <c r="E315" t="s">
        <v>1745</v>
      </c>
      <c r="F315">
        <v>10.100199999999999</v>
      </c>
      <c r="G315" s="45">
        <v>23739223</v>
      </c>
      <c r="H315" t="s">
        <v>1746</v>
      </c>
      <c r="I315" t="s">
        <v>86</v>
      </c>
      <c r="J315" t="s">
        <v>77</v>
      </c>
      <c r="K315" t="s">
        <v>77</v>
      </c>
      <c r="L315" s="32" t="s">
        <v>77</v>
      </c>
      <c r="M315" t="s">
        <v>77</v>
      </c>
      <c r="N315" t="s">
        <v>33</v>
      </c>
      <c r="O315" t="s">
        <v>34</v>
      </c>
      <c r="P315" t="s">
        <v>35</v>
      </c>
      <c r="Q315" t="s">
        <v>61</v>
      </c>
      <c r="R315" t="s">
        <v>80</v>
      </c>
      <c r="S315" t="s">
        <v>38</v>
      </c>
      <c r="T315" t="s">
        <v>39</v>
      </c>
      <c r="U315" t="s">
        <v>40</v>
      </c>
      <c r="V315" t="s">
        <v>81</v>
      </c>
      <c r="W315" t="s">
        <v>42</v>
      </c>
      <c r="X315" t="s">
        <v>115</v>
      </c>
    </row>
    <row r="316" spans="1:24" ht="13.5" customHeight="1" x14ac:dyDescent="0.45">
      <c r="A316" t="s">
        <v>1747</v>
      </c>
      <c r="B316" t="s">
        <v>25</v>
      </c>
      <c r="C316" t="s">
        <v>25</v>
      </c>
      <c r="D316" t="s">
        <v>1748</v>
      </c>
      <c r="E316" t="s">
        <v>1749</v>
      </c>
      <c r="F316">
        <v>10.100199999999999</v>
      </c>
      <c r="G316" s="45">
        <v>15457249</v>
      </c>
      <c r="H316" t="s">
        <v>1750</v>
      </c>
      <c r="I316" t="s">
        <v>46</v>
      </c>
      <c r="J316" t="s">
        <v>1751</v>
      </c>
      <c r="K316" t="s">
        <v>109</v>
      </c>
      <c r="L316" s="32" t="s">
        <v>1752</v>
      </c>
      <c r="M316" t="s">
        <v>1753</v>
      </c>
      <c r="N316" t="s">
        <v>46</v>
      </c>
      <c r="O316" t="s">
        <v>1751</v>
      </c>
      <c r="P316" t="s">
        <v>35</v>
      </c>
      <c r="Q316" t="s">
        <v>49</v>
      </c>
      <c r="R316" t="s">
        <v>111</v>
      </c>
      <c r="S316" t="s">
        <v>38</v>
      </c>
      <c r="T316" t="s">
        <v>39</v>
      </c>
      <c r="U316" t="s">
        <v>40</v>
      </c>
      <c r="V316" t="s">
        <v>80</v>
      </c>
      <c r="W316" t="s">
        <v>42</v>
      </c>
      <c r="X316" t="s">
        <v>53</v>
      </c>
    </row>
    <row r="317" spans="1:24" ht="13.5" customHeight="1" x14ac:dyDescent="0.45">
      <c r="A317" t="s">
        <v>1754</v>
      </c>
      <c r="B317" t="s">
        <v>1755</v>
      </c>
      <c r="C317">
        <v>2762</v>
      </c>
      <c r="D317" t="s">
        <v>1756</v>
      </c>
      <c r="E317" t="s">
        <v>1756</v>
      </c>
      <c r="F317">
        <v>10.100199999999999</v>
      </c>
      <c r="G317" s="45">
        <v>12295949</v>
      </c>
      <c r="H317" t="s">
        <v>1757</v>
      </c>
      <c r="I317" s="6" t="s">
        <v>29</v>
      </c>
      <c r="J317" t="s">
        <v>1758</v>
      </c>
      <c r="K317" t="s">
        <v>100</v>
      </c>
      <c r="L317" s="32" t="s">
        <v>6571</v>
      </c>
      <c r="M317" s="1" t="s">
        <v>237</v>
      </c>
      <c r="N317" t="s">
        <v>78</v>
      </c>
      <c r="O317" t="s">
        <v>34</v>
      </c>
      <c r="P317" t="s">
        <v>102</v>
      </c>
      <c r="Q317" t="s">
        <v>61</v>
      </c>
      <c r="R317" t="s">
        <v>80</v>
      </c>
      <c r="S317" t="s">
        <v>38</v>
      </c>
      <c r="T317" t="s">
        <v>39</v>
      </c>
      <c r="U317" t="s">
        <v>1759</v>
      </c>
      <c r="V317" t="s">
        <v>41</v>
      </c>
      <c r="W317" t="s">
        <v>42</v>
      </c>
      <c r="X317" t="s">
        <v>53</v>
      </c>
    </row>
    <row r="318" spans="1:24" ht="13.5" customHeight="1" x14ac:dyDescent="0.45">
      <c r="A318" t="s">
        <v>1760</v>
      </c>
      <c r="D318" t="s">
        <v>1761</v>
      </c>
      <c r="E318" t="s">
        <v>1762</v>
      </c>
      <c r="F318">
        <v>10.1112</v>
      </c>
      <c r="G318" s="45">
        <v>14692120</v>
      </c>
      <c r="H318" t="s">
        <v>1763</v>
      </c>
      <c r="I318" s="6" t="s">
        <v>29</v>
      </c>
      <c r="J318" t="s">
        <v>1764</v>
      </c>
      <c r="K318" t="s">
        <v>100</v>
      </c>
      <c r="L318" s="32" t="s">
        <v>1765</v>
      </c>
      <c r="M318" s="1" t="s">
        <v>237</v>
      </c>
      <c r="N318" t="s">
        <v>33</v>
      </c>
      <c r="O318" t="s">
        <v>1764</v>
      </c>
      <c r="P318" t="s">
        <v>77</v>
      </c>
      <c r="Q318" t="s">
        <v>1766</v>
      </c>
      <c r="R318" t="s">
        <v>80</v>
      </c>
      <c r="S318" t="s">
        <v>38</v>
      </c>
      <c r="T318" t="s">
        <v>39</v>
      </c>
      <c r="U318" t="s">
        <v>40</v>
      </c>
      <c r="V318" t="s">
        <v>81</v>
      </c>
      <c r="W318" t="s">
        <v>42</v>
      </c>
      <c r="X318" t="s">
        <v>53</v>
      </c>
    </row>
    <row r="319" spans="1:24" ht="13.5" customHeight="1" x14ac:dyDescent="0.45">
      <c r="A319" t="s">
        <v>1767</v>
      </c>
      <c r="B319" t="s">
        <v>25</v>
      </c>
      <c r="C319" t="s">
        <v>25</v>
      </c>
      <c r="D319" t="s">
        <v>1768</v>
      </c>
      <c r="E319" t="s">
        <v>1769</v>
      </c>
      <c r="F319">
        <v>10.1111</v>
      </c>
      <c r="G319" s="45">
        <v>14678594</v>
      </c>
      <c r="H319" t="s">
        <v>1770</v>
      </c>
      <c r="I319" s="6" t="s">
        <v>29</v>
      </c>
      <c r="J319" t="s">
        <v>1771</v>
      </c>
      <c r="K319" t="s">
        <v>100</v>
      </c>
      <c r="L319" s="32" t="s">
        <v>5250</v>
      </c>
      <c r="M319" s="1" t="s">
        <v>1771</v>
      </c>
      <c r="N319" t="s">
        <v>78</v>
      </c>
      <c r="O319" t="str">
        <f>"http://onlinelibrary.wiley.com/page/journal/"&amp;G319&amp;"/homepage/Contact.html"</f>
        <v>http://onlinelibrary.wiley.com/page/journal/14678594/homepage/Contact.html</v>
      </c>
      <c r="P319" t="s">
        <v>79</v>
      </c>
      <c r="Q319" t="s">
        <v>79</v>
      </c>
      <c r="R319" t="s">
        <v>80</v>
      </c>
      <c r="S319" t="s">
        <v>38</v>
      </c>
      <c r="T319" t="s">
        <v>39</v>
      </c>
      <c r="U319" t="s">
        <v>40</v>
      </c>
      <c r="V319" t="s">
        <v>41</v>
      </c>
      <c r="W319" t="s">
        <v>42</v>
      </c>
      <c r="X319" t="s">
        <v>43</v>
      </c>
    </row>
    <row r="320" spans="1:24" ht="13.5" customHeight="1" x14ac:dyDescent="0.45">
      <c r="A320" t="s">
        <v>1772</v>
      </c>
      <c r="B320" t="s">
        <v>25</v>
      </c>
      <c r="C320" t="s">
        <v>25</v>
      </c>
      <c r="D320" t="s">
        <v>1773</v>
      </c>
      <c r="E320" t="s">
        <v>1774</v>
      </c>
      <c r="F320">
        <v>10.1111</v>
      </c>
      <c r="G320" s="45">
        <v>14678608</v>
      </c>
      <c r="H320" t="s">
        <v>1775</v>
      </c>
      <c r="I320" s="6" t="s">
        <v>29</v>
      </c>
      <c r="J320" t="s">
        <v>1776</v>
      </c>
      <c r="K320" t="s">
        <v>100</v>
      </c>
      <c r="L320" s="32" t="s">
        <v>2989</v>
      </c>
      <c r="M320" s="1" t="s">
        <v>1776</v>
      </c>
      <c r="N320" t="s">
        <v>33</v>
      </c>
      <c r="O320" t="s">
        <v>34</v>
      </c>
      <c r="P320" t="s">
        <v>35</v>
      </c>
      <c r="Q320" t="s">
        <v>36</v>
      </c>
      <c r="R320" t="s">
        <v>50</v>
      </c>
      <c r="S320" t="s">
        <v>38</v>
      </c>
      <c r="T320" t="s">
        <v>39</v>
      </c>
      <c r="U320" t="s">
        <v>40</v>
      </c>
      <c r="V320" t="s">
        <v>41</v>
      </c>
      <c r="W320" t="s">
        <v>42</v>
      </c>
      <c r="X320" t="s">
        <v>43</v>
      </c>
    </row>
    <row r="321" spans="1:24" ht="13.5" customHeight="1" x14ac:dyDescent="0.45">
      <c r="A321" t="s">
        <v>1777</v>
      </c>
      <c r="E321" t="s">
        <v>1778</v>
      </c>
      <c r="F321">
        <v>10.100199999999999</v>
      </c>
      <c r="G321" s="45">
        <v>25723170</v>
      </c>
      <c r="H321" t="s">
        <v>1779</v>
      </c>
      <c r="I321" s="6" t="s">
        <v>29</v>
      </c>
      <c r="J321" t="s">
        <v>1780</v>
      </c>
      <c r="K321" t="s">
        <v>100</v>
      </c>
      <c r="L321" s="32" t="s">
        <v>889</v>
      </c>
      <c r="O321" t="s">
        <v>1780</v>
      </c>
      <c r="P321" t="s">
        <v>35</v>
      </c>
      <c r="Q321" t="s">
        <v>36</v>
      </c>
      <c r="R321" t="s">
        <v>415</v>
      </c>
      <c r="S321" t="s">
        <v>38</v>
      </c>
      <c r="T321" t="s">
        <v>77</v>
      </c>
      <c r="U321" t="s">
        <v>77</v>
      </c>
      <c r="V321" t="s">
        <v>81</v>
      </c>
      <c r="W321" t="s">
        <v>42</v>
      </c>
      <c r="X321" t="s">
        <v>43</v>
      </c>
    </row>
    <row r="322" spans="1:24" ht="13.5" customHeight="1" x14ac:dyDescent="0.45">
      <c r="A322" t="s">
        <v>1781</v>
      </c>
      <c r="B322" t="s">
        <v>25</v>
      </c>
      <c r="C322" t="s">
        <v>25</v>
      </c>
      <c r="D322" t="s">
        <v>1782</v>
      </c>
      <c r="E322" t="s">
        <v>1783</v>
      </c>
      <c r="F322">
        <v>10.100199999999999</v>
      </c>
      <c r="G322" s="45">
        <v>10990836</v>
      </c>
      <c r="H322" t="s">
        <v>1784</v>
      </c>
      <c r="I322" s="6" t="s">
        <v>29</v>
      </c>
      <c r="J322" t="s">
        <v>1785</v>
      </c>
      <c r="K322" t="s">
        <v>100</v>
      </c>
      <c r="L322" s="32" t="s">
        <v>1889</v>
      </c>
      <c r="M322" s="1" t="s">
        <v>1785</v>
      </c>
      <c r="N322" t="s">
        <v>33</v>
      </c>
      <c r="O322" t="s">
        <v>34</v>
      </c>
      <c r="P322" t="s">
        <v>35</v>
      </c>
      <c r="Q322" t="s">
        <v>36</v>
      </c>
      <c r="R322" t="s">
        <v>80</v>
      </c>
      <c r="S322" t="s">
        <v>38</v>
      </c>
      <c r="T322" t="s">
        <v>39</v>
      </c>
      <c r="U322" t="s">
        <v>40</v>
      </c>
      <c r="V322" t="s">
        <v>41</v>
      </c>
      <c r="W322" t="s">
        <v>42</v>
      </c>
      <c r="X322" t="s">
        <v>43</v>
      </c>
    </row>
    <row r="323" spans="1:24" ht="13.5" customHeight="1" x14ac:dyDescent="0.5">
      <c r="A323" t="s">
        <v>1786</v>
      </c>
      <c r="D323" s="20"/>
      <c r="E323" s="48" t="s">
        <v>1787</v>
      </c>
      <c r="G323" s="48">
        <v>25097075</v>
      </c>
      <c r="H323" t="s">
        <v>1788</v>
      </c>
      <c r="I323" t="s">
        <v>86</v>
      </c>
      <c r="J323" s="1"/>
      <c r="L323" s="32" t="s">
        <v>786</v>
      </c>
      <c r="M323" t="s">
        <v>237</v>
      </c>
      <c r="N323" t="s">
        <v>33</v>
      </c>
      <c r="O323" t="s">
        <v>34</v>
      </c>
      <c r="P323" t="s">
        <v>35</v>
      </c>
      <c r="Q323" t="s">
        <v>61</v>
      </c>
      <c r="S323" t="s">
        <v>38</v>
      </c>
      <c r="T323" t="s">
        <v>39</v>
      </c>
      <c r="U323" t="s">
        <v>40</v>
      </c>
      <c r="V323" t="s">
        <v>81</v>
      </c>
      <c r="W323" t="s">
        <v>42</v>
      </c>
      <c r="X323" t="s">
        <v>87</v>
      </c>
    </row>
    <row r="324" spans="1:24" ht="13.5" customHeight="1" x14ac:dyDescent="0.45">
      <c r="A324" t="s">
        <v>1789</v>
      </c>
      <c r="B324" t="s">
        <v>25</v>
      </c>
      <c r="C324" t="s">
        <v>25</v>
      </c>
      <c r="D324" t="s">
        <v>1790</v>
      </c>
      <c r="E324" t="s">
        <v>1791</v>
      </c>
      <c r="F324">
        <v>10.3322</v>
      </c>
      <c r="G324" s="45">
        <v>15424863</v>
      </c>
      <c r="H324" t="s">
        <v>1792</v>
      </c>
      <c r="I324" s="6" t="s">
        <v>46</v>
      </c>
      <c r="J324" s="8" t="s">
        <v>1793</v>
      </c>
      <c r="K324" t="s">
        <v>1794</v>
      </c>
      <c r="L324" s="32" t="s">
        <v>77</v>
      </c>
      <c r="M324" s="1" t="s">
        <v>1793</v>
      </c>
      <c r="N324" t="s">
        <v>33</v>
      </c>
      <c r="O324" t="s">
        <v>34</v>
      </c>
      <c r="P324" t="s">
        <v>35</v>
      </c>
      <c r="Q324" t="s">
        <v>61</v>
      </c>
      <c r="R324" t="s">
        <v>415</v>
      </c>
      <c r="S324" t="s">
        <v>38</v>
      </c>
      <c r="T324" t="s">
        <v>93</v>
      </c>
      <c r="U324" t="s">
        <v>1795</v>
      </c>
      <c r="V324" t="s">
        <v>41</v>
      </c>
      <c r="W324" t="s">
        <v>42</v>
      </c>
      <c r="X324" t="s">
        <v>53</v>
      </c>
    </row>
    <row r="325" spans="1:24" ht="13.5" customHeight="1" x14ac:dyDescent="0.45">
      <c r="A325" t="s">
        <v>1796</v>
      </c>
      <c r="E325" s="38" t="s">
        <v>1797</v>
      </c>
      <c r="G325" s="45">
        <v>24682322</v>
      </c>
      <c r="H325" t="s">
        <v>1798</v>
      </c>
      <c r="I325" t="s">
        <v>46</v>
      </c>
      <c r="J325" s="1" t="s">
        <v>1799</v>
      </c>
      <c r="K325" t="s">
        <v>1497</v>
      </c>
      <c r="L325" s="32">
        <v>3040</v>
      </c>
      <c r="M325" s="1" t="s">
        <v>1799</v>
      </c>
      <c r="N325" t="s">
        <v>46</v>
      </c>
      <c r="O325" t="s">
        <v>34</v>
      </c>
      <c r="P325" t="s">
        <v>35</v>
      </c>
      <c r="Q325" t="s">
        <v>49</v>
      </c>
      <c r="R325" t="s">
        <v>50</v>
      </c>
      <c r="S325" s="8" t="s">
        <v>1800</v>
      </c>
      <c r="T325" t="s">
        <v>39</v>
      </c>
      <c r="U325" s="8" t="s">
        <v>1800</v>
      </c>
      <c r="V325" t="s">
        <v>41</v>
      </c>
      <c r="W325" s="1" t="s">
        <v>1800</v>
      </c>
      <c r="X325" t="s">
        <v>53</v>
      </c>
    </row>
    <row r="326" spans="1:24" ht="13.5" customHeight="1" x14ac:dyDescent="0.45">
      <c r="A326" t="s">
        <v>1801</v>
      </c>
      <c r="B326" t="s">
        <v>25</v>
      </c>
      <c r="C326" t="s">
        <v>25</v>
      </c>
      <c r="D326" t="s">
        <v>1802</v>
      </c>
      <c r="E326" t="s">
        <v>1803</v>
      </c>
      <c r="F326">
        <v>10.100199999999999</v>
      </c>
      <c r="G326" s="45">
        <v>19456239</v>
      </c>
      <c r="H326" t="s">
        <v>1804</v>
      </c>
      <c r="I326" t="s">
        <v>86</v>
      </c>
      <c r="J326" t="s">
        <v>77</v>
      </c>
      <c r="K326" t="s">
        <v>486</v>
      </c>
      <c r="L326" s="32" t="s">
        <v>77</v>
      </c>
      <c r="M326" t="s">
        <v>77</v>
      </c>
      <c r="N326" t="s">
        <v>33</v>
      </c>
      <c r="O326" t="s">
        <v>34</v>
      </c>
      <c r="P326" t="s">
        <v>35</v>
      </c>
      <c r="Q326" t="s">
        <v>36</v>
      </c>
      <c r="R326" t="s">
        <v>80</v>
      </c>
      <c r="S326" t="s">
        <v>38</v>
      </c>
      <c r="T326" t="s">
        <v>39</v>
      </c>
      <c r="U326" t="s">
        <v>40</v>
      </c>
      <c r="V326" t="s">
        <v>81</v>
      </c>
      <c r="W326" t="s">
        <v>42</v>
      </c>
      <c r="X326" t="s">
        <v>115</v>
      </c>
    </row>
    <row r="327" spans="1:24" ht="13.5" customHeight="1" x14ac:dyDescent="0.45">
      <c r="A327" t="s">
        <v>1805</v>
      </c>
      <c r="B327" t="s">
        <v>25</v>
      </c>
      <c r="C327" t="s">
        <v>25</v>
      </c>
      <c r="D327" t="s">
        <v>1806</v>
      </c>
      <c r="E327" t="s">
        <v>1807</v>
      </c>
      <c r="F327">
        <v>10.100199999999999</v>
      </c>
      <c r="G327" s="45">
        <v>19456247</v>
      </c>
      <c r="H327" t="s">
        <v>1808</v>
      </c>
      <c r="I327" t="s">
        <v>86</v>
      </c>
      <c r="J327" t="s">
        <v>77</v>
      </c>
      <c r="K327" t="s">
        <v>486</v>
      </c>
      <c r="L327" s="32" t="s">
        <v>77</v>
      </c>
      <c r="M327" t="s">
        <v>77</v>
      </c>
      <c r="N327" t="s">
        <v>33</v>
      </c>
      <c r="O327" t="s">
        <v>34</v>
      </c>
      <c r="P327" t="s">
        <v>35</v>
      </c>
      <c r="Q327" t="s">
        <v>36</v>
      </c>
      <c r="R327" t="s">
        <v>172</v>
      </c>
      <c r="S327" t="s">
        <v>38</v>
      </c>
      <c r="T327" t="s">
        <v>77</v>
      </c>
      <c r="U327" t="s">
        <v>77</v>
      </c>
      <c r="V327" t="s">
        <v>81</v>
      </c>
      <c r="W327" t="s">
        <v>42</v>
      </c>
      <c r="X327" t="s">
        <v>115</v>
      </c>
    </row>
    <row r="328" spans="1:24" ht="13.5" customHeight="1" x14ac:dyDescent="0.45">
      <c r="A328" t="s">
        <v>1809</v>
      </c>
      <c r="B328" t="s">
        <v>25</v>
      </c>
      <c r="C328" t="s">
        <v>25</v>
      </c>
      <c r="D328" t="s">
        <v>1810</v>
      </c>
      <c r="E328" t="s">
        <v>1811</v>
      </c>
      <c r="F328">
        <v>10.1111</v>
      </c>
      <c r="G328" s="45">
        <v>15410064</v>
      </c>
      <c r="H328" t="s">
        <v>1812</v>
      </c>
      <c r="I328" s="6" t="s">
        <v>29</v>
      </c>
      <c r="J328" t="s">
        <v>1813</v>
      </c>
      <c r="K328" t="s">
        <v>100</v>
      </c>
      <c r="L328" s="32" t="s">
        <v>1814</v>
      </c>
      <c r="M328" s="1" t="s">
        <v>1813</v>
      </c>
      <c r="N328" t="s">
        <v>33</v>
      </c>
      <c r="O328" t="s">
        <v>34</v>
      </c>
      <c r="P328" t="s">
        <v>35</v>
      </c>
      <c r="Q328" t="s">
        <v>36</v>
      </c>
      <c r="R328" t="s">
        <v>80</v>
      </c>
      <c r="S328" t="s">
        <v>38</v>
      </c>
      <c r="T328" t="s">
        <v>39</v>
      </c>
      <c r="U328" t="s">
        <v>40</v>
      </c>
      <c r="V328" t="s">
        <v>80</v>
      </c>
      <c r="W328" t="s">
        <v>42</v>
      </c>
      <c r="X328" t="s">
        <v>43</v>
      </c>
    </row>
    <row r="329" spans="1:24" ht="13.5" customHeight="1" x14ac:dyDescent="0.45">
      <c r="A329" t="s">
        <v>1815</v>
      </c>
      <c r="B329" t="s">
        <v>25</v>
      </c>
      <c r="C329" t="s">
        <v>25</v>
      </c>
      <c r="D329" t="s">
        <v>1816</v>
      </c>
      <c r="E329" t="s">
        <v>1817</v>
      </c>
      <c r="F329">
        <v>10.100199999999999</v>
      </c>
      <c r="G329" s="45">
        <v>19364490</v>
      </c>
      <c r="H329" t="s">
        <v>1818</v>
      </c>
      <c r="I329" s="6" t="s">
        <v>29</v>
      </c>
      <c r="J329" t="s">
        <v>1819</v>
      </c>
      <c r="K329" t="s">
        <v>100</v>
      </c>
      <c r="L329" s="32" t="s">
        <v>5250</v>
      </c>
      <c r="M329" s="1" t="s">
        <v>1819</v>
      </c>
      <c r="N329" t="s">
        <v>78</v>
      </c>
      <c r="O329" s="1" t="s">
        <v>1820</v>
      </c>
      <c r="P329" t="s">
        <v>79</v>
      </c>
      <c r="Q329" t="s">
        <v>79</v>
      </c>
      <c r="R329" t="s">
        <v>37</v>
      </c>
      <c r="S329" t="s">
        <v>38</v>
      </c>
      <c r="T329" t="s">
        <v>77</v>
      </c>
      <c r="U329" t="s">
        <v>77</v>
      </c>
      <c r="V329" t="s">
        <v>41</v>
      </c>
      <c r="W329" t="s">
        <v>42</v>
      </c>
      <c r="X329" t="s">
        <v>43</v>
      </c>
    </row>
    <row r="330" spans="1:24" ht="13.5" customHeight="1" x14ac:dyDescent="0.45">
      <c r="A330" t="s">
        <v>1821</v>
      </c>
      <c r="B330" t="s">
        <v>25</v>
      </c>
      <c r="C330" t="s">
        <v>25</v>
      </c>
      <c r="D330" t="s">
        <v>1822</v>
      </c>
      <c r="E330" t="s">
        <v>1823</v>
      </c>
      <c r="F330">
        <v>10.1111</v>
      </c>
      <c r="G330" s="45">
        <v>17447976</v>
      </c>
      <c r="H330" t="s">
        <v>1824</v>
      </c>
      <c r="I330" s="6" t="s">
        <v>29</v>
      </c>
      <c r="J330" t="s">
        <v>1825</v>
      </c>
      <c r="K330" t="s">
        <v>100</v>
      </c>
      <c r="L330" s="32" t="s">
        <v>76</v>
      </c>
      <c r="M330" s="1" t="s">
        <v>1825</v>
      </c>
      <c r="N330" t="s">
        <v>33</v>
      </c>
      <c r="O330" t="s">
        <v>34</v>
      </c>
      <c r="P330" t="s">
        <v>35</v>
      </c>
      <c r="Q330" t="s">
        <v>36</v>
      </c>
      <c r="R330" t="s">
        <v>172</v>
      </c>
      <c r="S330" t="s">
        <v>38</v>
      </c>
      <c r="T330" t="s">
        <v>77</v>
      </c>
      <c r="U330" t="s">
        <v>77</v>
      </c>
      <c r="V330" t="s">
        <v>41</v>
      </c>
      <c r="W330" t="s">
        <v>42</v>
      </c>
      <c r="X330" t="s">
        <v>43</v>
      </c>
    </row>
    <row r="331" spans="1:24" ht="13.5" customHeight="1" x14ac:dyDescent="0.45">
      <c r="A331" t="s">
        <v>1826</v>
      </c>
      <c r="B331" t="s">
        <v>25</v>
      </c>
      <c r="C331" t="s">
        <v>25</v>
      </c>
      <c r="D331" t="s">
        <v>1827</v>
      </c>
      <c r="E331" t="s">
        <v>1828</v>
      </c>
      <c r="F331">
        <v>10.100199999999999</v>
      </c>
      <c r="G331" s="45" t="s">
        <v>1829</v>
      </c>
      <c r="H331" t="s">
        <v>1830</v>
      </c>
      <c r="I331" s="6" t="s">
        <v>29</v>
      </c>
      <c r="J331" t="s">
        <v>1831</v>
      </c>
      <c r="K331" t="s">
        <v>100</v>
      </c>
      <c r="L331" s="32" t="s">
        <v>1832</v>
      </c>
      <c r="M331" s="1" t="s">
        <v>237</v>
      </c>
      <c r="N331" t="s">
        <v>33</v>
      </c>
      <c r="O331" s="1" t="s">
        <v>34</v>
      </c>
      <c r="P331" t="s">
        <v>79</v>
      </c>
      <c r="Q331" t="s">
        <v>1330</v>
      </c>
      <c r="R331" t="s">
        <v>50</v>
      </c>
      <c r="S331" t="s">
        <v>38</v>
      </c>
      <c r="T331" t="s">
        <v>39</v>
      </c>
      <c r="U331" t="s">
        <v>40</v>
      </c>
      <c r="V331" t="s">
        <v>80</v>
      </c>
      <c r="W331" t="s">
        <v>42</v>
      </c>
      <c r="X331" t="s">
        <v>53</v>
      </c>
    </row>
    <row r="332" spans="1:24" ht="13.5" customHeight="1" x14ac:dyDescent="0.45">
      <c r="A332" t="s">
        <v>1833</v>
      </c>
      <c r="B332" t="s">
        <v>25</v>
      </c>
      <c r="C332" t="s">
        <v>25</v>
      </c>
      <c r="D332" t="s">
        <v>1834</v>
      </c>
      <c r="E332" t="s">
        <v>1835</v>
      </c>
      <c r="F332">
        <v>10.1111</v>
      </c>
      <c r="G332" s="45">
        <v>15405982</v>
      </c>
      <c r="H332" t="s">
        <v>1836</v>
      </c>
      <c r="I332" s="6" t="s">
        <v>29</v>
      </c>
      <c r="J332" t="s">
        <v>1837</v>
      </c>
      <c r="K332" t="s">
        <v>100</v>
      </c>
      <c r="L332" s="32" t="s">
        <v>1144</v>
      </c>
      <c r="M332" s="1" t="s">
        <v>1837</v>
      </c>
      <c r="N332" t="s">
        <v>33</v>
      </c>
      <c r="O332" t="s">
        <v>34</v>
      </c>
      <c r="P332" t="s">
        <v>35</v>
      </c>
      <c r="Q332" t="s">
        <v>36</v>
      </c>
      <c r="R332" t="s">
        <v>80</v>
      </c>
      <c r="S332" t="s">
        <v>38</v>
      </c>
      <c r="T332" t="s">
        <v>39</v>
      </c>
      <c r="U332" t="s">
        <v>40</v>
      </c>
      <c r="V332" t="s">
        <v>81</v>
      </c>
      <c r="W332" t="s">
        <v>42</v>
      </c>
      <c r="X332" t="s">
        <v>53</v>
      </c>
    </row>
    <row r="333" spans="1:24" ht="13.5" customHeight="1" x14ac:dyDescent="0.45">
      <c r="A333" s="38">
        <v>1720</v>
      </c>
      <c r="B333" t="s">
        <v>1838</v>
      </c>
      <c r="E333">
        <v>22912797</v>
      </c>
      <c r="G333" s="45">
        <v>22912797</v>
      </c>
      <c r="H333" t="s">
        <v>1839</v>
      </c>
      <c r="I333" t="s">
        <v>46</v>
      </c>
      <c r="J333" t="s">
        <v>1840</v>
      </c>
      <c r="K333" s="9" t="s">
        <v>48</v>
      </c>
      <c r="L333" s="32" t="s">
        <v>10219</v>
      </c>
      <c r="M333" t="s">
        <v>1840</v>
      </c>
      <c r="N333" t="s">
        <v>46</v>
      </c>
      <c r="O333" t="s">
        <v>34</v>
      </c>
      <c r="P333" t="s">
        <v>35</v>
      </c>
      <c r="Q333" t="s">
        <v>49</v>
      </c>
      <c r="R333" t="s">
        <v>50</v>
      </c>
      <c r="S333" t="s">
        <v>51</v>
      </c>
      <c r="T333" t="s">
        <v>39</v>
      </c>
      <c r="U333" t="s">
        <v>1841</v>
      </c>
      <c r="V333" t="s">
        <v>41</v>
      </c>
      <c r="W333" t="s">
        <v>1841</v>
      </c>
      <c r="X333" t="s">
        <v>53</v>
      </c>
    </row>
    <row r="334" spans="1:24" ht="13.5" customHeight="1" x14ac:dyDescent="0.45">
      <c r="A334" s="38">
        <v>9575</v>
      </c>
      <c r="B334" t="s">
        <v>1842</v>
      </c>
      <c r="E334">
        <v>19181493</v>
      </c>
      <c r="G334" s="45">
        <v>19181493</v>
      </c>
      <c r="H334" t="s">
        <v>1843</v>
      </c>
      <c r="I334" t="s">
        <v>46</v>
      </c>
      <c r="J334" t="s">
        <v>1844</v>
      </c>
      <c r="K334" s="9" t="s">
        <v>48</v>
      </c>
      <c r="L334" s="32" t="s">
        <v>10218</v>
      </c>
      <c r="M334" t="s">
        <v>1844</v>
      </c>
      <c r="N334" t="s">
        <v>46</v>
      </c>
      <c r="O334" t="s">
        <v>34</v>
      </c>
      <c r="P334" t="s">
        <v>35</v>
      </c>
      <c r="Q334" t="s">
        <v>49</v>
      </c>
      <c r="R334" t="s">
        <v>50</v>
      </c>
      <c r="S334" t="s">
        <v>51</v>
      </c>
      <c r="T334" t="s">
        <v>39</v>
      </c>
      <c r="U334" t="s">
        <v>1845</v>
      </c>
      <c r="V334" t="s">
        <v>41</v>
      </c>
      <c r="W334" t="s">
        <v>1845</v>
      </c>
      <c r="X334" t="s">
        <v>53</v>
      </c>
    </row>
    <row r="335" spans="1:24" ht="13.5" customHeight="1" x14ac:dyDescent="0.45">
      <c r="A335" t="s">
        <v>1846</v>
      </c>
      <c r="B335" t="s">
        <v>25</v>
      </c>
      <c r="C335" t="s">
        <v>25</v>
      </c>
      <c r="D335" t="s">
        <v>1847</v>
      </c>
      <c r="E335" t="s">
        <v>1848</v>
      </c>
      <c r="F335">
        <v>10.100199999999999</v>
      </c>
      <c r="G335" s="45" t="s">
        <v>1849</v>
      </c>
      <c r="H335" t="s">
        <v>1850</v>
      </c>
      <c r="I335" s="6" t="s">
        <v>29</v>
      </c>
      <c r="J335" t="s">
        <v>1851</v>
      </c>
      <c r="K335" t="s">
        <v>100</v>
      </c>
      <c r="L335" s="32" t="s">
        <v>279</v>
      </c>
      <c r="M335" s="1" t="s">
        <v>1851</v>
      </c>
      <c r="N335" t="s">
        <v>33</v>
      </c>
      <c r="O335" t="s">
        <v>34</v>
      </c>
      <c r="P335" t="s">
        <v>35</v>
      </c>
      <c r="Q335" t="s">
        <v>61</v>
      </c>
      <c r="R335" t="s">
        <v>37</v>
      </c>
      <c r="S335" t="s">
        <v>38</v>
      </c>
      <c r="T335" t="s">
        <v>39</v>
      </c>
      <c r="U335" t="s">
        <v>40</v>
      </c>
      <c r="V335" t="s">
        <v>41</v>
      </c>
      <c r="W335" t="s">
        <v>42</v>
      </c>
      <c r="X335" t="s">
        <v>43</v>
      </c>
    </row>
    <row r="336" spans="1:24" ht="13.5" customHeight="1" x14ac:dyDescent="0.45">
      <c r="A336" t="s">
        <v>1852</v>
      </c>
      <c r="B336" t="s">
        <v>25</v>
      </c>
      <c r="C336" t="s">
        <v>25</v>
      </c>
      <c r="D336" t="s">
        <v>1853</v>
      </c>
      <c r="E336" t="s">
        <v>1854</v>
      </c>
      <c r="F336">
        <v>10.1111</v>
      </c>
      <c r="G336" s="45">
        <v>17547121</v>
      </c>
      <c r="H336" t="s">
        <v>1855</v>
      </c>
      <c r="I336" s="6" t="s">
        <v>29</v>
      </c>
      <c r="J336" t="s">
        <v>1856</v>
      </c>
      <c r="K336" t="s">
        <v>100</v>
      </c>
      <c r="L336" s="32">
        <v>2900</v>
      </c>
      <c r="M336" s="1" t="s">
        <v>1856</v>
      </c>
      <c r="N336" t="s">
        <v>33</v>
      </c>
      <c r="O336" t="s">
        <v>34</v>
      </c>
      <c r="P336" t="s">
        <v>35</v>
      </c>
      <c r="Q336" t="s">
        <v>61</v>
      </c>
      <c r="R336" t="s">
        <v>37</v>
      </c>
      <c r="S336" t="s">
        <v>38</v>
      </c>
      <c r="T336" t="s">
        <v>39</v>
      </c>
      <c r="U336" t="s">
        <v>40</v>
      </c>
      <c r="V336" t="s">
        <v>41</v>
      </c>
      <c r="W336" t="s">
        <v>42</v>
      </c>
      <c r="X336" t="s">
        <v>43</v>
      </c>
    </row>
    <row r="337" spans="1:24" ht="13.5" customHeight="1" x14ac:dyDescent="0.45">
      <c r="A337" s="38">
        <v>7503</v>
      </c>
      <c r="B337" t="s">
        <v>1857</v>
      </c>
      <c r="E337">
        <v>19167245</v>
      </c>
      <c r="G337" s="45">
        <v>19167245</v>
      </c>
      <c r="H337" t="s">
        <v>1858</v>
      </c>
      <c r="I337" t="s">
        <v>46</v>
      </c>
      <c r="J337" t="s">
        <v>1859</v>
      </c>
      <c r="K337" s="9" t="s">
        <v>48</v>
      </c>
      <c r="L337" s="32" t="s">
        <v>4059</v>
      </c>
      <c r="M337" t="s">
        <v>1859</v>
      </c>
      <c r="N337" t="s">
        <v>46</v>
      </c>
      <c r="O337" t="s">
        <v>34</v>
      </c>
      <c r="P337" t="s">
        <v>35</v>
      </c>
      <c r="Q337" t="s">
        <v>49</v>
      </c>
      <c r="R337" t="s">
        <v>50</v>
      </c>
      <c r="S337" t="s">
        <v>51</v>
      </c>
      <c r="T337" t="s">
        <v>39</v>
      </c>
      <c r="U337" t="s">
        <v>1860</v>
      </c>
      <c r="V337" t="s">
        <v>41</v>
      </c>
      <c r="W337" t="s">
        <v>1860</v>
      </c>
      <c r="X337" t="s">
        <v>53</v>
      </c>
    </row>
    <row r="338" spans="1:24" ht="13.5" customHeight="1" x14ac:dyDescent="0.45">
      <c r="A338" t="s">
        <v>1861</v>
      </c>
      <c r="B338" t="s">
        <v>25</v>
      </c>
      <c r="C338" t="s">
        <v>25</v>
      </c>
      <c r="D338" t="s">
        <v>1862</v>
      </c>
      <c r="E338" t="s">
        <v>1863</v>
      </c>
      <c r="F338">
        <v>10.1111</v>
      </c>
      <c r="G338" s="45" t="s">
        <v>1864</v>
      </c>
      <c r="H338" t="s">
        <v>1865</v>
      </c>
      <c r="I338" s="6" t="s">
        <v>29</v>
      </c>
      <c r="J338" t="s">
        <v>1866</v>
      </c>
      <c r="K338" t="s">
        <v>100</v>
      </c>
      <c r="L338" s="32" t="s">
        <v>1288</v>
      </c>
      <c r="M338" s="1" t="s">
        <v>1866</v>
      </c>
      <c r="N338" t="s">
        <v>33</v>
      </c>
      <c r="O338" t="s">
        <v>34</v>
      </c>
      <c r="P338" t="s">
        <v>35</v>
      </c>
      <c r="Q338" t="s">
        <v>36</v>
      </c>
      <c r="R338" t="s">
        <v>172</v>
      </c>
      <c r="S338" t="s">
        <v>38</v>
      </c>
      <c r="T338" t="s">
        <v>39</v>
      </c>
      <c r="U338" t="s">
        <v>40</v>
      </c>
      <c r="V338" t="s">
        <v>80</v>
      </c>
      <c r="W338" t="s">
        <v>42</v>
      </c>
      <c r="X338" t="s">
        <v>43</v>
      </c>
    </row>
    <row r="339" spans="1:24" ht="13.5" customHeight="1" x14ac:dyDescent="0.45">
      <c r="A339" t="s">
        <v>1867</v>
      </c>
      <c r="B339" t="s">
        <v>25</v>
      </c>
      <c r="C339" t="s">
        <v>25</v>
      </c>
      <c r="D339" t="s">
        <v>1868</v>
      </c>
      <c r="E339" t="s">
        <v>1869</v>
      </c>
      <c r="F339">
        <v>10.100199999999999</v>
      </c>
      <c r="G339" s="45">
        <v>10970142</v>
      </c>
      <c r="H339" t="s">
        <v>1870</v>
      </c>
      <c r="I339" s="6" t="s">
        <v>29</v>
      </c>
      <c r="J339" t="s">
        <v>1871</v>
      </c>
      <c r="K339" s="9" t="s">
        <v>59</v>
      </c>
      <c r="L339" s="32" t="s">
        <v>701</v>
      </c>
      <c r="M339" s="1" t="s">
        <v>1871</v>
      </c>
      <c r="N339" t="s">
        <v>33</v>
      </c>
      <c r="O339" t="s">
        <v>34</v>
      </c>
      <c r="P339" t="s">
        <v>35</v>
      </c>
      <c r="Q339" t="s">
        <v>61</v>
      </c>
      <c r="R339" t="s">
        <v>50</v>
      </c>
      <c r="S339" t="s">
        <v>38</v>
      </c>
      <c r="T339" t="s">
        <v>93</v>
      </c>
      <c r="U339" t="s">
        <v>1872</v>
      </c>
      <c r="V339" t="s">
        <v>41</v>
      </c>
      <c r="W339" t="s">
        <v>42</v>
      </c>
      <c r="X339" t="s">
        <v>53</v>
      </c>
    </row>
    <row r="340" spans="1:24" ht="13.5" customHeight="1" x14ac:dyDescent="0.45">
      <c r="A340" t="s">
        <v>1874</v>
      </c>
      <c r="B340" t="s">
        <v>25</v>
      </c>
      <c r="C340" t="s">
        <v>25</v>
      </c>
      <c r="D340" t="s">
        <v>1875</v>
      </c>
      <c r="E340" t="s">
        <v>1876</v>
      </c>
      <c r="F340">
        <v>10.100199999999999</v>
      </c>
      <c r="G340" s="45">
        <v>19346638</v>
      </c>
      <c r="H340" t="s">
        <v>1877</v>
      </c>
      <c r="I340" s="6" t="s">
        <v>29</v>
      </c>
      <c r="J340" t="s">
        <v>1878</v>
      </c>
      <c r="K340" s="9" t="s">
        <v>59</v>
      </c>
      <c r="L340" s="32" t="s">
        <v>1144</v>
      </c>
      <c r="M340" s="1" t="s">
        <v>1879</v>
      </c>
      <c r="N340" t="s">
        <v>33</v>
      </c>
      <c r="O340" t="s">
        <v>34</v>
      </c>
      <c r="P340" t="s">
        <v>35</v>
      </c>
      <c r="Q340" t="s">
        <v>61</v>
      </c>
      <c r="R340" t="s">
        <v>415</v>
      </c>
      <c r="S340" t="s">
        <v>38</v>
      </c>
      <c r="T340" t="s">
        <v>93</v>
      </c>
      <c r="U340" t="s">
        <v>1879</v>
      </c>
      <c r="V340" t="s">
        <v>41</v>
      </c>
      <c r="W340" t="s">
        <v>42</v>
      </c>
      <c r="X340" t="s">
        <v>53</v>
      </c>
    </row>
    <row r="341" spans="1:24" ht="13.5" customHeight="1" x14ac:dyDescent="0.45">
      <c r="A341" t="s">
        <v>1880</v>
      </c>
      <c r="E341" t="s">
        <v>1881</v>
      </c>
      <c r="G341">
        <v>27709183</v>
      </c>
      <c r="H341" t="s">
        <v>1882</v>
      </c>
      <c r="I341" s="6" t="s">
        <v>46</v>
      </c>
      <c r="J341" s="8" t="s">
        <v>508</v>
      </c>
      <c r="K341" t="s">
        <v>48</v>
      </c>
      <c r="L341" s="32">
        <v>2700</v>
      </c>
      <c r="M341" s="8" t="s">
        <v>1883</v>
      </c>
      <c r="N341" t="s">
        <v>46</v>
      </c>
      <c r="O341" s="8" t="s">
        <v>1884</v>
      </c>
      <c r="P341" t="s">
        <v>35</v>
      </c>
      <c r="Q341" t="s">
        <v>49</v>
      </c>
      <c r="R341" t="s">
        <v>50</v>
      </c>
      <c r="S341" t="s">
        <v>38</v>
      </c>
      <c r="T341" t="s">
        <v>39</v>
      </c>
      <c r="U341" t="s">
        <v>40</v>
      </c>
      <c r="V341" t="s">
        <v>41</v>
      </c>
      <c r="W341" t="s">
        <v>42</v>
      </c>
      <c r="X341" t="s">
        <v>53</v>
      </c>
    </row>
    <row r="342" spans="1:24" ht="13.5" customHeight="1" x14ac:dyDescent="0.45">
      <c r="A342" t="s">
        <v>1885</v>
      </c>
      <c r="B342" t="s">
        <v>25</v>
      </c>
      <c r="C342" t="s">
        <v>25</v>
      </c>
      <c r="D342" t="s">
        <v>1886</v>
      </c>
      <c r="E342" t="s">
        <v>1886</v>
      </c>
      <c r="F342">
        <v>10.100199999999999</v>
      </c>
      <c r="G342" s="45">
        <v>13652168</v>
      </c>
      <c r="H342" t="s">
        <v>1887</v>
      </c>
      <c r="I342" t="s">
        <v>46</v>
      </c>
      <c r="J342" t="s">
        <v>1888</v>
      </c>
      <c r="K342" t="s">
        <v>109</v>
      </c>
      <c r="L342" s="32" t="s">
        <v>735</v>
      </c>
      <c r="M342" s="8" t="s">
        <v>1890</v>
      </c>
      <c r="N342" t="s">
        <v>46</v>
      </c>
      <c r="O342" t="str">
        <f>"http://onlinelibrary.wiley.com/page/journal/20457634/homepage/open_access_license_and_copyright.htm"</f>
        <v>http://onlinelibrary.wiley.com/page/journal/20457634/homepage/open_access_license_and_copyright.htm</v>
      </c>
      <c r="P342" t="s">
        <v>35</v>
      </c>
      <c r="Q342" t="s">
        <v>49</v>
      </c>
      <c r="R342" t="s">
        <v>50</v>
      </c>
      <c r="S342" t="s">
        <v>38</v>
      </c>
      <c r="T342" t="s">
        <v>39</v>
      </c>
      <c r="U342" t="s">
        <v>40</v>
      </c>
      <c r="V342" t="s">
        <v>41</v>
      </c>
      <c r="W342" t="s">
        <v>42</v>
      </c>
      <c r="X342" t="s">
        <v>53</v>
      </c>
    </row>
    <row r="343" spans="1:24" ht="13.5" customHeight="1" x14ac:dyDescent="0.45">
      <c r="A343" t="s">
        <v>1891</v>
      </c>
      <c r="E343" t="s">
        <v>1892</v>
      </c>
      <c r="G343" s="45" t="s">
        <v>1893</v>
      </c>
      <c r="H343" t="s">
        <v>1894</v>
      </c>
      <c r="I343" s="6" t="s">
        <v>46</v>
      </c>
      <c r="J343" s="1" t="s">
        <v>1895</v>
      </c>
      <c r="K343" t="s">
        <v>1896</v>
      </c>
      <c r="L343" s="32">
        <v>2500</v>
      </c>
      <c r="M343" s="1" t="s">
        <v>1895</v>
      </c>
      <c r="N343" t="s">
        <v>46</v>
      </c>
      <c r="O343" t="s">
        <v>34</v>
      </c>
      <c r="P343" t="s">
        <v>35</v>
      </c>
      <c r="Q343" s="2" t="s">
        <v>77</v>
      </c>
      <c r="R343" t="s">
        <v>172</v>
      </c>
      <c r="S343" s="1" t="s">
        <v>1897</v>
      </c>
      <c r="T343" t="s">
        <v>39</v>
      </c>
      <c r="U343" s="1" t="s">
        <v>314</v>
      </c>
      <c r="V343" t="s">
        <v>41</v>
      </c>
      <c r="W343" s="1" t="s">
        <v>1897</v>
      </c>
      <c r="X343" t="s">
        <v>53</v>
      </c>
    </row>
    <row r="344" spans="1:24" ht="13.5" customHeight="1" x14ac:dyDescent="0.45">
      <c r="A344" t="s">
        <v>1898</v>
      </c>
      <c r="D344" t="s">
        <v>1899</v>
      </c>
      <c r="F344">
        <v>10.100199999999999</v>
      </c>
      <c r="G344" s="45">
        <v>25738348</v>
      </c>
      <c r="H344" t="s">
        <v>1900</v>
      </c>
      <c r="I344" t="s">
        <v>46</v>
      </c>
      <c r="J344" t="s">
        <v>1901</v>
      </c>
      <c r="K344" s="9" t="s">
        <v>31</v>
      </c>
      <c r="L344" s="32" t="s">
        <v>10239</v>
      </c>
      <c r="M344" t="s">
        <v>77</v>
      </c>
      <c r="N344" t="s">
        <v>33</v>
      </c>
      <c r="O344" s="8" t="s">
        <v>1902</v>
      </c>
      <c r="P344" t="s">
        <v>35</v>
      </c>
      <c r="Q344" t="s">
        <v>49</v>
      </c>
      <c r="R344" t="s">
        <v>50</v>
      </c>
      <c r="S344" t="s">
        <v>38</v>
      </c>
      <c r="T344" t="s">
        <v>39</v>
      </c>
      <c r="U344" t="s">
        <v>40</v>
      </c>
      <c r="V344" t="s">
        <v>41</v>
      </c>
      <c r="W344" t="s">
        <v>42</v>
      </c>
      <c r="X344" t="s">
        <v>53</v>
      </c>
    </row>
    <row r="345" spans="1:24" ht="13.5" customHeight="1" x14ac:dyDescent="0.45">
      <c r="A345" t="s">
        <v>1903</v>
      </c>
      <c r="B345" t="s">
        <v>25</v>
      </c>
      <c r="C345" t="s">
        <v>25</v>
      </c>
      <c r="D345" t="s">
        <v>1904</v>
      </c>
      <c r="E345" t="s">
        <v>1905</v>
      </c>
      <c r="F345">
        <v>10.100199999999999</v>
      </c>
      <c r="G345" s="45">
        <v>13652168</v>
      </c>
      <c r="H345" t="s">
        <v>1906</v>
      </c>
      <c r="I345" t="s">
        <v>46</v>
      </c>
      <c r="J345" t="s">
        <v>1907</v>
      </c>
      <c r="K345" t="s">
        <v>59</v>
      </c>
      <c r="L345" s="32" t="s">
        <v>1908</v>
      </c>
      <c r="M345" t="s">
        <v>1909</v>
      </c>
      <c r="N345" t="s">
        <v>46</v>
      </c>
      <c r="O345" s="8" t="s">
        <v>1910</v>
      </c>
      <c r="P345" t="s">
        <v>35</v>
      </c>
      <c r="Q345" t="s">
        <v>49</v>
      </c>
      <c r="R345" t="s">
        <v>172</v>
      </c>
      <c r="S345" t="s">
        <v>38</v>
      </c>
      <c r="T345" t="s">
        <v>39</v>
      </c>
      <c r="U345" t="s">
        <v>40</v>
      </c>
      <c r="V345" t="s">
        <v>41</v>
      </c>
      <c r="W345" t="s">
        <v>42</v>
      </c>
      <c r="X345" t="s">
        <v>53</v>
      </c>
    </row>
    <row r="346" spans="1:24" ht="13.5" customHeight="1" x14ac:dyDescent="0.45">
      <c r="A346" t="s">
        <v>1911</v>
      </c>
      <c r="G346" s="45" t="s">
        <v>1912</v>
      </c>
      <c r="H346" t="s">
        <v>1913</v>
      </c>
      <c r="I346" t="s">
        <v>46</v>
      </c>
      <c r="J346" t="s">
        <v>1914</v>
      </c>
      <c r="K346" s="9" t="s">
        <v>1915</v>
      </c>
      <c r="L346" s="32" t="s">
        <v>786</v>
      </c>
      <c r="M346" t="s">
        <v>1914</v>
      </c>
      <c r="N346" t="s">
        <v>33</v>
      </c>
      <c r="O346" t="s">
        <v>34</v>
      </c>
      <c r="P346" t="s">
        <v>35</v>
      </c>
      <c r="Q346" t="s">
        <v>49</v>
      </c>
      <c r="R346" t="s">
        <v>80</v>
      </c>
      <c r="S346" t="s">
        <v>38</v>
      </c>
      <c r="V346" t="s">
        <v>41</v>
      </c>
      <c r="W346" t="s">
        <v>42</v>
      </c>
    </row>
    <row r="347" spans="1:24" ht="13.5" customHeight="1" x14ac:dyDescent="0.45">
      <c r="A347" t="s">
        <v>1916</v>
      </c>
      <c r="E347" t="s">
        <v>1917</v>
      </c>
      <c r="G347" s="45" t="s">
        <v>1917</v>
      </c>
      <c r="H347" t="s">
        <v>1918</v>
      </c>
      <c r="I347" s="6" t="s">
        <v>46</v>
      </c>
      <c r="J347" s="1" t="s">
        <v>1919</v>
      </c>
      <c r="K347" t="s">
        <v>109</v>
      </c>
      <c r="L347" s="43" t="s">
        <v>1920</v>
      </c>
      <c r="M347" s="1" t="s">
        <v>1919</v>
      </c>
      <c r="N347" t="s">
        <v>46</v>
      </c>
      <c r="O347" t="s">
        <v>34</v>
      </c>
      <c r="R347" t="s">
        <v>50</v>
      </c>
      <c r="S347" t="s">
        <v>38</v>
      </c>
      <c r="T347" t="s">
        <v>93</v>
      </c>
      <c r="U347" t="s">
        <v>40</v>
      </c>
      <c r="V347" t="s">
        <v>81</v>
      </c>
      <c r="W347" t="s">
        <v>42</v>
      </c>
      <c r="X347" t="s">
        <v>53</v>
      </c>
    </row>
    <row r="348" spans="1:24" ht="13.5" customHeight="1" x14ac:dyDescent="0.45">
      <c r="A348" t="s">
        <v>1921</v>
      </c>
      <c r="E348" t="s">
        <v>1922</v>
      </c>
      <c r="G348" s="45">
        <v>27693325</v>
      </c>
      <c r="H348" t="s">
        <v>1923</v>
      </c>
      <c r="I348" s="6" t="s">
        <v>46</v>
      </c>
      <c r="J348" s="8" t="s">
        <v>169</v>
      </c>
      <c r="K348" t="s">
        <v>109</v>
      </c>
      <c r="L348" s="32" t="s">
        <v>1924</v>
      </c>
      <c r="N348" t="s">
        <v>46</v>
      </c>
      <c r="O348" s="8" t="s">
        <v>345</v>
      </c>
      <c r="P348" t="s">
        <v>35</v>
      </c>
      <c r="Q348" t="s">
        <v>49</v>
      </c>
      <c r="R348" t="s">
        <v>172</v>
      </c>
      <c r="S348" t="s">
        <v>38</v>
      </c>
      <c r="T348" t="s">
        <v>39</v>
      </c>
      <c r="U348" t="s">
        <v>40</v>
      </c>
      <c r="V348" t="s">
        <v>41</v>
      </c>
      <c r="W348" t="s">
        <v>42</v>
      </c>
      <c r="X348" t="s">
        <v>53</v>
      </c>
    </row>
    <row r="349" spans="1:24" ht="13.5" customHeight="1" x14ac:dyDescent="0.45">
      <c r="A349" s="38" t="s">
        <v>1925</v>
      </c>
      <c r="B349" t="s">
        <v>1925</v>
      </c>
      <c r="E349">
        <v>20900597</v>
      </c>
      <c r="G349" s="45">
        <v>20900597</v>
      </c>
      <c r="H349" t="s">
        <v>1926</v>
      </c>
      <c r="I349" t="s">
        <v>46</v>
      </c>
      <c r="J349" t="s">
        <v>1927</v>
      </c>
      <c r="K349" s="9" t="s">
        <v>48</v>
      </c>
      <c r="L349" s="32" t="s">
        <v>10215</v>
      </c>
      <c r="M349" t="s">
        <v>1927</v>
      </c>
      <c r="N349" t="s">
        <v>46</v>
      </c>
      <c r="O349" t="s">
        <v>34</v>
      </c>
      <c r="P349" t="s">
        <v>35</v>
      </c>
      <c r="Q349" t="s">
        <v>49</v>
      </c>
      <c r="R349" t="s">
        <v>50</v>
      </c>
      <c r="S349" t="s">
        <v>51</v>
      </c>
      <c r="T349" t="s">
        <v>39</v>
      </c>
      <c r="U349" t="s">
        <v>1929</v>
      </c>
      <c r="V349" t="s">
        <v>41</v>
      </c>
      <c r="W349" t="s">
        <v>1929</v>
      </c>
      <c r="X349" t="s">
        <v>53</v>
      </c>
    </row>
    <row r="350" spans="1:24" x14ac:dyDescent="0.45">
      <c r="A350" s="38">
        <v>4702</v>
      </c>
      <c r="B350" t="s">
        <v>1930</v>
      </c>
      <c r="E350">
        <v>17555922</v>
      </c>
      <c r="G350" s="45">
        <v>17555922</v>
      </c>
      <c r="H350" t="s">
        <v>1931</v>
      </c>
      <c r="I350" t="s">
        <v>46</v>
      </c>
      <c r="J350" t="s">
        <v>1932</v>
      </c>
      <c r="K350" s="9" t="s">
        <v>48</v>
      </c>
      <c r="L350" s="32" t="s">
        <v>10218</v>
      </c>
      <c r="M350" t="s">
        <v>1932</v>
      </c>
      <c r="N350" t="s">
        <v>46</v>
      </c>
      <c r="O350" t="s">
        <v>34</v>
      </c>
      <c r="P350" t="s">
        <v>35</v>
      </c>
      <c r="Q350" t="s">
        <v>49</v>
      </c>
      <c r="R350" t="s">
        <v>50</v>
      </c>
      <c r="S350" t="s">
        <v>51</v>
      </c>
      <c r="T350" t="s">
        <v>39</v>
      </c>
      <c r="U350" t="s">
        <v>1933</v>
      </c>
      <c r="V350" t="s">
        <v>41</v>
      </c>
      <c r="W350" t="s">
        <v>1933</v>
      </c>
      <c r="X350" t="s">
        <v>53</v>
      </c>
    </row>
    <row r="351" spans="1:24" ht="13.5" customHeight="1" x14ac:dyDescent="0.45">
      <c r="A351" t="s">
        <v>1934</v>
      </c>
      <c r="B351" t="s">
        <v>25</v>
      </c>
      <c r="C351" t="s">
        <v>25</v>
      </c>
      <c r="D351" t="s">
        <v>1935</v>
      </c>
      <c r="E351" t="s">
        <v>1936</v>
      </c>
      <c r="F351">
        <v>10.100199999999999</v>
      </c>
      <c r="G351" s="45">
        <v>21610045</v>
      </c>
      <c r="H351" t="s">
        <v>1937</v>
      </c>
      <c r="I351" s="6" t="s">
        <v>29</v>
      </c>
      <c r="J351" t="s">
        <v>1938</v>
      </c>
      <c r="K351" t="s">
        <v>100</v>
      </c>
      <c r="L351" s="32" t="s">
        <v>76</v>
      </c>
      <c r="M351" s="1" t="s">
        <v>1938</v>
      </c>
      <c r="N351" t="s">
        <v>33</v>
      </c>
      <c r="O351" t="s">
        <v>34</v>
      </c>
      <c r="P351" t="s">
        <v>35</v>
      </c>
      <c r="Q351" t="s">
        <v>61</v>
      </c>
      <c r="R351" t="s">
        <v>172</v>
      </c>
      <c r="S351" s="8" t="s">
        <v>38</v>
      </c>
      <c r="T351" t="s">
        <v>39</v>
      </c>
      <c r="U351" t="s">
        <v>40</v>
      </c>
      <c r="V351" t="s">
        <v>41</v>
      </c>
      <c r="W351" t="s">
        <v>42</v>
      </c>
      <c r="X351" t="s">
        <v>43</v>
      </c>
    </row>
    <row r="352" spans="1:24" ht="13.5" customHeight="1" x14ac:dyDescent="0.45">
      <c r="A352" s="38" t="s">
        <v>1939</v>
      </c>
      <c r="B352" t="s">
        <v>1940</v>
      </c>
      <c r="E352">
        <v>20906390</v>
      </c>
      <c r="G352" s="45">
        <v>20906390</v>
      </c>
      <c r="H352" t="s">
        <v>1941</v>
      </c>
      <c r="I352" t="s">
        <v>46</v>
      </c>
      <c r="J352" t="s">
        <v>1942</v>
      </c>
      <c r="K352" s="9" t="s">
        <v>48</v>
      </c>
      <c r="L352" s="32" t="s">
        <v>10264</v>
      </c>
      <c r="M352" t="s">
        <v>1942</v>
      </c>
      <c r="N352" t="s">
        <v>46</v>
      </c>
      <c r="O352" t="s">
        <v>34</v>
      </c>
      <c r="P352" t="s">
        <v>35</v>
      </c>
      <c r="Q352" t="s">
        <v>49</v>
      </c>
      <c r="R352" t="s">
        <v>50</v>
      </c>
      <c r="S352" t="s">
        <v>51</v>
      </c>
      <c r="T352" t="s">
        <v>39</v>
      </c>
      <c r="U352" t="s">
        <v>1943</v>
      </c>
      <c r="V352" t="s">
        <v>41</v>
      </c>
      <c r="W352" t="s">
        <v>1943</v>
      </c>
      <c r="X352" t="s">
        <v>53</v>
      </c>
    </row>
    <row r="353" spans="1:24" ht="13.5" customHeight="1" x14ac:dyDescent="0.45">
      <c r="A353" s="38" t="s">
        <v>1944</v>
      </c>
      <c r="B353" t="s">
        <v>1944</v>
      </c>
      <c r="E353">
        <v>20906412</v>
      </c>
      <c r="G353" s="45">
        <v>20906412</v>
      </c>
      <c r="H353" t="s">
        <v>1945</v>
      </c>
      <c r="I353" t="s">
        <v>46</v>
      </c>
      <c r="J353" t="s">
        <v>1946</v>
      </c>
      <c r="K353" s="9" t="s">
        <v>48</v>
      </c>
      <c r="L353" s="32" t="s">
        <v>10264</v>
      </c>
      <c r="M353" t="s">
        <v>1946</v>
      </c>
      <c r="N353" t="s">
        <v>46</v>
      </c>
      <c r="O353" t="s">
        <v>34</v>
      </c>
      <c r="P353" t="s">
        <v>35</v>
      </c>
      <c r="Q353" t="s">
        <v>49</v>
      </c>
      <c r="R353" t="s">
        <v>50</v>
      </c>
      <c r="S353" t="s">
        <v>51</v>
      </c>
      <c r="T353" t="s">
        <v>39</v>
      </c>
      <c r="U353" t="s">
        <v>1947</v>
      </c>
      <c r="V353" t="s">
        <v>41</v>
      </c>
      <c r="W353" t="s">
        <v>1947</v>
      </c>
      <c r="X353" t="s">
        <v>53</v>
      </c>
    </row>
    <row r="354" spans="1:24" ht="13.5" customHeight="1" x14ac:dyDescent="0.45">
      <c r="A354" s="38" t="s">
        <v>1948</v>
      </c>
      <c r="B354" t="s">
        <v>1948</v>
      </c>
      <c r="E354">
        <v>20906439</v>
      </c>
      <c r="G354" s="45">
        <v>20906439</v>
      </c>
      <c r="H354" t="s">
        <v>1949</v>
      </c>
      <c r="I354" t="s">
        <v>46</v>
      </c>
      <c r="J354" t="s">
        <v>1950</v>
      </c>
      <c r="K354" s="9" t="s">
        <v>48</v>
      </c>
      <c r="L354" s="32" t="s">
        <v>10264</v>
      </c>
      <c r="M354" t="s">
        <v>1950</v>
      </c>
      <c r="N354" t="s">
        <v>46</v>
      </c>
      <c r="O354" t="s">
        <v>34</v>
      </c>
      <c r="P354" t="s">
        <v>35</v>
      </c>
      <c r="Q354" t="s">
        <v>49</v>
      </c>
      <c r="R354" t="s">
        <v>50</v>
      </c>
      <c r="S354" t="s">
        <v>51</v>
      </c>
      <c r="T354" t="s">
        <v>39</v>
      </c>
      <c r="U354" t="s">
        <v>1951</v>
      </c>
      <c r="V354" t="s">
        <v>41</v>
      </c>
      <c r="W354" t="s">
        <v>1951</v>
      </c>
      <c r="X354" t="s">
        <v>53</v>
      </c>
    </row>
    <row r="355" spans="1:24" ht="13.5" customHeight="1" x14ac:dyDescent="0.45">
      <c r="A355" s="38" t="s">
        <v>1952</v>
      </c>
      <c r="B355" t="s">
        <v>1952</v>
      </c>
      <c r="E355">
        <v>20906455</v>
      </c>
      <c r="G355" s="45">
        <v>20906455</v>
      </c>
      <c r="H355" t="s">
        <v>1953</v>
      </c>
      <c r="I355" t="s">
        <v>46</v>
      </c>
      <c r="J355" t="s">
        <v>1954</v>
      </c>
      <c r="K355" s="9" t="s">
        <v>48</v>
      </c>
      <c r="L355" s="32" t="s">
        <v>10263</v>
      </c>
      <c r="M355" t="s">
        <v>1954</v>
      </c>
      <c r="N355" t="s">
        <v>46</v>
      </c>
      <c r="O355" t="s">
        <v>34</v>
      </c>
      <c r="P355" t="s">
        <v>35</v>
      </c>
      <c r="Q355" t="s">
        <v>49</v>
      </c>
      <c r="R355" t="s">
        <v>50</v>
      </c>
      <c r="S355" t="s">
        <v>51</v>
      </c>
      <c r="T355" t="s">
        <v>39</v>
      </c>
      <c r="U355" t="s">
        <v>1955</v>
      </c>
      <c r="V355" t="s">
        <v>41</v>
      </c>
      <c r="W355" t="s">
        <v>1955</v>
      </c>
      <c r="X355" t="s">
        <v>53</v>
      </c>
    </row>
    <row r="356" spans="1:24" ht="13.5" customHeight="1" x14ac:dyDescent="0.45">
      <c r="A356" s="38" t="s">
        <v>1956</v>
      </c>
      <c r="B356" t="s">
        <v>1956</v>
      </c>
      <c r="E356">
        <v>20906471</v>
      </c>
      <c r="G356" s="45">
        <v>20906471</v>
      </c>
      <c r="H356" t="s">
        <v>1957</v>
      </c>
      <c r="I356" t="s">
        <v>46</v>
      </c>
      <c r="J356" t="s">
        <v>1958</v>
      </c>
      <c r="K356" s="9" t="s">
        <v>48</v>
      </c>
      <c r="L356" s="32" t="s">
        <v>10264</v>
      </c>
      <c r="M356" t="s">
        <v>1958</v>
      </c>
      <c r="N356" t="s">
        <v>46</v>
      </c>
      <c r="O356" t="s">
        <v>34</v>
      </c>
      <c r="P356" t="s">
        <v>35</v>
      </c>
      <c r="Q356" t="s">
        <v>49</v>
      </c>
      <c r="R356" t="s">
        <v>50</v>
      </c>
      <c r="S356" t="s">
        <v>51</v>
      </c>
      <c r="T356" t="s">
        <v>39</v>
      </c>
      <c r="U356" t="s">
        <v>1959</v>
      </c>
      <c r="V356" t="s">
        <v>41</v>
      </c>
      <c r="W356" t="s">
        <v>1959</v>
      </c>
      <c r="X356" t="s">
        <v>53</v>
      </c>
    </row>
    <row r="357" spans="1:24" ht="13.5" customHeight="1" x14ac:dyDescent="0.45">
      <c r="A357" s="38" t="s">
        <v>1960</v>
      </c>
      <c r="B357" t="s">
        <v>1960</v>
      </c>
      <c r="E357" t="s">
        <v>1961</v>
      </c>
      <c r="G357" s="45" t="s">
        <v>1961</v>
      </c>
      <c r="H357" t="s">
        <v>1962</v>
      </c>
      <c r="I357" t="s">
        <v>46</v>
      </c>
      <c r="J357" t="s">
        <v>1963</v>
      </c>
      <c r="K357" s="9" t="s">
        <v>48</v>
      </c>
      <c r="L357" s="32" t="s">
        <v>10263</v>
      </c>
      <c r="M357" t="s">
        <v>1963</v>
      </c>
      <c r="N357" t="s">
        <v>46</v>
      </c>
      <c r="O357" t="s">
        <v>34</v>
      </c>
      <c r="P357" t="s">
        <v>35</v>
      </c>
      <c r="Q357" t="s">
        <v>49</v>
      </c>
      <c r="R357" t="s">
        <v>50</v>
      </c>
      <c r="S357" t="s">
        <v>51</v>
      </c>
      <c r="T357" t="s">
        <v>39</v>
      </c>
      <c r="U357" t="s">
        <v>1964</v>
      </c>
      <c r="V357" t="s">
        <v>41</v>
      </c>
      <c r="W357" t="s">
        <v>1964</v>
      </c>
      <c r="X357" t="s">
        <v>53</v>
      </c>
    </row>
    <row r="358" spans="1:24" ht="13.5" customHeight="1" x14ac:dyDescent="0.45">
      <c r="A358" s="38" t="s">
        <v>1965</v>
      </c>
      <c r="B358" t="s">
        <v>1965</v>
      </c>
      <c r="E358">
        <v>20906536</v>
      </c>
      <c r="G358" s="45">
        <v>20906536</v>
      </c>
      <c r="H358" t="s">
        <v>1966</v>
      </c>
      <c r="I358" t="s">
        <v>46</v>
      </c>
      <c r="J358" t="s">
        <v>1967</v>
      </c>
      <c r="K358" s="9" t="s">
        <v>48</v>
      </c>
      <c r="L358" s="32" t="s">
        <v>10264</v>
      </c>
      <c r="M358" t="s">
        <v>1967</v>
      </c>
      <c r="N358" t="s">
        <v>46</v>
      </c>
      <c r="O358" t="s">
        <v>34</v>
      </c>
      <c r="P358" t="s">
        <v>35</v>
      </c>
      <c r="Q358" t="s">
        <v>49</v>
      </c>
      <c r="R358" t="s">
        <v>50</v>
      </c>
      <c r="S358" t="s">
        <v>51</v>
      </c>
      <c r="T358" t="s">
        <v>39</v>
      </c>
      <c r="U358" t="s">
        <v>1968</v>
      </c>
      <c r="V358" t="s">
        <v>41</v>
      </c>
      <c r="W358" t="s">
        <v>1968</v>
      </c>
      <c r="X358" t="s">
        <v>53</v>
      </c>
    </row>
    <row r="359" spans="1:24" ht="13.5" customHeight="1" x14ac:dyDescent="0.45">
      <c r="A359" s="38" t="s">
        <v>1969</v>
      </c>
      <c r="B359" t="s">
        <v>1969</v>
      </c>
      <c r="E359">
        <v>20906552</v>
      </c>
      <c r="G359" s="45">
        <v>20906552</v>
      </c>
      <c r="H359" t="s">
        <v>1970</v>
      </c>
      <c r="I359" t="s">
        <v>46</v>
      </c>
      <c r="J359" t="s">
        <v>1971</v>
      </c>
      <c r="K359" s="9" t="s">
        <v>48</v>
      </c>
      <c r="L359" s="32" t="s">
        <v>10264</v>
      </c>
      <c r="M359" t="s">
        <v>1971</v>
      </c>
      <c r="N359" t="s">
        <v>46</v>
      </c>
      <c r="O359" t="s">
        <v>34</v>
      </c>
      <c r="P359" t="s">
        <v>35</v>
      </c>
      <c r="Q359" t="s">
        <v>49</v>
      </c>
      <c r="R359" t="s">
        <v>50</v>
      </c>
      <c r="S359" t="s">
        <v>51</v>
      </c>
      <c r="T359" t="s">
        <v>39</v>
      </c>
      <c r="U359" t="s">
        <v>1972</v>
      </c>
      <c r="V359" t="s">
        <v>41</v>
      </c>
      <c r="W359" t="s">
        <v>1972</v>
      </c>
      <c r="X359" t="s">
        <v>53</v>
      </c>
    </row>
    <row r="360" spans="1:24" ht="13.5" customHeight="1" x14ac:dyDescent="0.45">
      <c r="A360" s="38" t="s">
        <v>1973</v>
      </c>
      <c r="B360" t="s">
        <v>1973</v>
      </c>
      <c r="E360">
        <v>20906579</v>
      </c>
      <c r="G360" s="45">
        <v>20906579</v>
      </c>
      <c r="H360" t="s">
        <v>1974</v>
      </c>
      <c r="I360" t="s">
        <v>46</v>
      </c>
      <c r="J360" t="s">
        <v>1975</v>
      </c>
      <c r="K360" s="9" t="s">
        <v>48</v>
      </c>
      <c r="L360" s="32" t="s">
        <v>10263</v>
      </c>
      <c r="M360" t="s">
        <v>1975</v>
      </c>
      <c r="N360" t="s">
        <v>46</v>
      </c>
      <c r="O360" t="s">
        <v>34</v>
      </c>
      <c r="P360" t="s">
        <v>35</v>
      </c>
      <c r="Q360" t="s">
        <v>49</v>
      </c>
      <c r="R360" t="s">
        <v>50</v>
      </c>
      <c r="S360" t="s">
        <v>51</v>
      </c>
      <c r="T360" t="s">
        <v>39</v>
      </c>
      <c r="U360" t="s">
        <v>1976</v>
      </c>
      <c r="V360" t="s">
        <v>41</v>
      </c>
      <c r="W360" t="s">
        <v>1976</v>
      </c>
      <c r="X360" t="s">
        <v>53</v>
      </c>
    </row>
    <row r="361" spans="1:24" ht="13.5" customHeight="1" x14ac:dyDescent="0.45">
      <c r="A361" s="38" t="s">
        <v>1977</v>
      </c>
      <c r="B361" t="s">
        <v>1977</v>
      </c>
      <c r="E361">
        <v>20906595</v>
      </c>
      <c r="G361" s="45">
        <v>20906595</v>
      </c>
      <c r="H361" t="s">
        <v>1978</v>
      </c>
      <c r="I361" t="s">
        <v>46</v>
      </c>
      <c r="J361" t="s">
        <v>1979</v>
      </c>
      <c r="K361" s="9" t="s">
        <v>48</v>
      </c>
      <c r="L361" s="32" t="s">
        <v>10264</v>
      </c>
      <c r="M361" t="s">
        <v>1979</v>
      </c>
      <c r="N361" t="s">
        <v>46</v>
      </c>
      <c r="O361" t="s">
        <v>34</v>
      </c>
      <c r="P361" t="s">
        <v>35</v>
      </c>
      <c r="Q361" t="s">
        <v>49</v>
      </c>
      <c r="R361" t="s">
        <v>50</v>
      </c>
      <c r="S361" t="s">
        <v>51</v>
      </c>
      <c r="T361" t="s">
        <v>39</v>
      </c>
      <c r="U361" t="s">
        <v>1980</v>
      </c>
      <c r="V361" t="s">
        <v>41</v>
      </c>
      <c r="W361" t="s">
        <v>1980</v>
      </c>
      <c r="X361" t="s">
        <v>53</v>
      </c>
    </row>
    <row r="362" spans="1:24" ht="13.5" customHeight="1" x14ac:dyDescent="0.45">
      <c r="A362" s="38" t="s">
        <v>1981</v>
      </c>
      <c r="B362" t="s">
        <v>1981</v>
      </c>
      <c r="E362">
        <v>20906617</v>
      </c>
      <c r="G362" s="45">
        <v>20906617</v>
      </c>
      <c r="H362" t="s">
        <v>1982</v>
      </c>
      <c r="I362" t="s">
        <v>46</v>
      </c>
      <c r="J362" t="s">
        <v>1983</v>
      </c>
      <c r="K362" s="9" t="s">
        <v>48</v>
      </c>
      <c r="L362" s="32" t="s">
        <v>10264</v>
      </c>
      <c r="M362" t="s">
        <v>1983</v>
      </c>
      <c r="N362" t="s">
        <v>46</v>
      </c>
      <c r="O362" t="s">
        <v>34</v>
      </c>
      <c r="P362" t="s">
        <v>35</v>
      </c>
      <c r="Q362" t="s">
        <v>49</v>
      </c>
      <c r="R362" t="s">
        <v>50</v>
      </c>
      <c r="S362" t="s">
        <v>51</v>
      </c>
      <c r="T362" t="s">
        <v>39</v>
      </c>
      <c r="U362" t="s">
        <v>1984</v>
      </c>
      <c r="V362" t="s">
        <v>41</v>
      </c>
      <c r="W362" t="s">
        <v>1984</v>
      </c>
      <c r="X362" t="s">
        <v>53</v>
      </c>
    </row>
    <row r="363" spans="1:24" ht="13.5" customHeight="1" x14ac:dyDescent="0.45">
      <c r="A363" s="38" t="s">
        <v>1985</v>
      </c>
      <c r="B363" t="s">
        <v>1985</v>
      </c>
      <c r="E363">
        <v>20906633</v>
      </c>
      <c r="G363" s="45">
        <v>20906633</v>
      </c>
      <c r="H363" t="s">
        <v>1986</v>
      </c>
      <c r="I363" t="s">
        <v>46</v>
      </c>
      <c r="J363" t="s">
        <v>1987</v>
      </c>
      <c r="K363" s="9" t="s">
        <v>48</v>
      </c>
      <c r="L363" s="32" t="s">
        <v>10264</v>
      </c>
      <c r="M363" t="s">
        <v>1987</v>
      </c>
      <c r="N363" t="s">
        <v>46</v>
      </c>
      <c r="O363" t="s">
        <v>34</v>
      </c>
      <c r="P363" t="s">
        <v>35</v>
      </c>
      <c r="Q363" t="s">
        <v>49</v>
      </c>
      <c r="R363" t="s">
        <v>50</v>
      </c>
      <c r="S363" t="s">
        <v>51</v>
      </c>
      <c r="T363" t="s">
        <v>39</v>
      </c>
      <c r="U363" t="s">
        <v>1988</v>
      </c>
      <c r="V363" t="s">
        <v>41</v>
      </c>
      <c r="W363" t="s">
        <v>1988</v>
      </c>
      <c r="X363" t="s">
        <v>53</v>
      </c>
    </row>
    <row r="364" spans="1:24" ht="13.5" customHeight="1" x14ac:dyDescent="0.45">
      <c r="A364" s="38" t="s">
        <v>1989</v>
      </c>
      <c r="B364" t="s">
        <v>1989</v>
      </c>
      <c r="E364">
        <v>16879635</v>
      </c>
      <c r="G364" s="45">
        <v>16879635</v>
      </c>
      <c r="H364" t="s">
        <v>1990</v>
      </c>
      <c r="I364" t="s">
        <v>46</v>
      </c>
      <c r="J364" t="s">
        <v>1991</v>
      </c>
      <c r="K364" s="9" t="s">
        <v>48</v>
      </c>
      <c r="L364" s="32" t="s">
        <v>10264</v>
      </c>
      <c r="M364" t="s">
        <v>1991</v>
      </c>
      <c r="N364" t="s">
        <v>46</v>
      </c>
      <c r="O364" t="s">
        <v>34</v>
      </c>
      <c r="P364" t="s">
        <v>35</v>
      </c>
      <c r="Q364" t="s">
        <v>49</v>
      </c>
      <c r="R364" t="s">
        <v>50</v>
      </c>
      <c r="S364" t="s">
        <v>51</v>
      </c>
      <c r="T364" t="s">
        <v>39</v>
      </c>
      <c r="U364" t="s">
        <v>1992</v>
      </c>
      <c r="V364" t="s">
        <v>41</v>
      </c>
      <c r="W364" t="s">
        <v>1992</v>
      </c>
      <c r="X364" t="s">
        <v>53</v>
      </c>
    </row>
    <row r="365" spans="1:24" ht="13.5" customHeight="1" x14ac:dyDescent="0.45">
      <c r="A365" s="38" t="s">
        <v>1993</v>
      </c>
      <c r="B365" t="s">
        <v>1993</v>
      </c>
      <c r="E365" t="s">
        <v>1994</v>
      </c>
      <c r="G365" s="45" t="s">
        <v>1994</v>
      </c>
      <c r="H365" t="s">
        <v>1995</v>
      </c>
      <c r="I365" t="s">
        <v>46</v>
      </c>
      <c r="J365" t="s">
        <v>1996</v>
      </c>
      <c r="K365" s="9" t="s">
        <v>48</v>
      </c>
      <c r="L365" s="32" t="s">
        <v>10264</v>
      </c>
      <c r="M365" t="s">
        <v>1996</v>
      </c>
      <c r="N365" t="s">
        <v>46</v>
      </c>
      <c r="O365" t="s">
        <v>34</v>
      </c>
      <c r="P365" t="s">
        <v>35</v>
      </c>
      <c r="Q365" t="s">
        <v>49</v>
      </c>
      <c r="R365" t="s">
        <v>50</v>
      </c>
      <c r="S365" t="s">
        <v>51</v>
      </c>
      <c r="T365" t="s">
        <v>39</v>
      </c>
      <c r="U365" t="s">
        <v>1997</v>
      </c>
      <c r="V365" t="s">
        <v>41</v>
      </c>
      <c r="W365" t="s">
        <v>1997</v>
      </c>
      <c r="X365" t="s">
        <v>53</v>
      </c>
    </row>
    <row r="366" spans="1:24" ht="13.5" customHeight="1" x14ac:dyDescent="0.45">
      <c r="A366" s="38" t="s">
        <v>1998</v>
      </c>
      <c r="B366" t="s">
        <v>1998</v>
      </c>
      <c r="E366">
        <v>20906676</v>
      </c>
      <c r="G366" s="45">
        <v>20906676</v>
      </c>
      <c r="H366" t="s">
        <v>1999</v>
      </c>
      <c r="I366" t="s">
        <v>46</v>
      </c>
      <c r="J366" t="s">
        <v>2000</v>
      </c>
      <c r="K366" s="9" t="s">
        <v>48</v>
      </c>
      <c r="L366" s="32" t="s">
        <v>10264</v>
      </c>
      <c r="M366" t="s">
        <v>2000</v>
      </c>
      <c r="N366" t="s">
        <v>46</v>
      </c>
      <c r="O366" t="s">
        <v>34</v>
      </c>
      <c r="P366" t="s">
        <v>35</v>
      </c>
      <c r="Q366" t="s">
        <v>49</v>
      </c>
      <c r="R366" t="s">
        <v>50</v>
      </c>
      <c r="S366" t="s">
        <v>51</v>
      </c>
      <c r="T366" t="s">
        <v>39</v>
      </c>
      <c r="U366" t="s">
        <v>2001</v>
      </c>
      <c r="V366" t="s">
        <v>41</v>
      </c>
      <c r="W366" t="s">
        <v>2001</v>
      </c>
      <c r="X366" t="s">
        <v>53</v>
      </c>
    </row>
    <row r="367" spans="1:24" ht="13.5" customHeight="1" x14ac:dyDescent="0.45">
      <c r="A367" s="38" t="s">
        <v>2002</v>
      </c>
      <c r="B367" t="s">
        <v>2002</v>
      </c>
      <c r="E367">
        <v>20906692</v>
      </c>
      <c r="G367" s="45">
        <v>20906692</v>
      </c>
      <c r="H367" t="s">
        <v>2003</v>
      </c>
      <c r="I367" t="s">
        <v>46</v>
      </c>
      <c r="J367" t="s">
        <v>2004</v>
      </c>
      <c r="K367" s="9" t="s">
        <v>48</v>
      </c>
      <c r="L367" s="32" t="s">
        <v>10264</v>
      </c>
      <c r="M367" t="s">
        <v>2004</v>
      </c>
      <c r="N367" t="s">
        <v>46</v>
      </c>
      <c r="O367" t="s">
        <v>34</v>
      </c>
      <c r="P367" t="s">
        <v>35</v>
      </c>
      <c r="Q367" t="s">
        <v>49</v>
      </c>
      <c r="R367" t="s">
        <v>50</v>
      </c>
      <c r="S367" t="s">
        <v>51</v>
      </c>
      <c r="T367" t="s">
        <v>39</v>
      </c>
      <c r="U367" t="s">
        <v>2005</v>
      </c>
      <c r="V367" t="s">
        <v>41</v>
      </c>
      <c r="W367" t="s">
        <v>2005</v>
      </c>
      <c r="X367" t="s">
        <v>53</v>
      </c>
    </row>
    <row r="368" spans="1:24" ht="13.5" customHeight="1" x14ac:dyDescent="0.45">
      <c r="A368" s="38" t="s">
        <v>2006</v>
      </c>
      <c r="B368" t="s">
        <v>2007</v>
      </c>
      <c r="E368">
        <v>20906714</v>
      </c>
      <c r="G368" s="45">
        <v>20906714</v>
      </c>
      <c r="H368" t="s">
        <v>2008</v>
      </c>
      <c r="I368" t="s">
        <v>46</v>
      </c>
      <c r="J368" t="s">
        <v>2009</v>
      </c>
      <c r="K368" s="9" t="s">
        <v>48</v>
      </c>
      <c r="L368" s="32" t="s">
        <v>10264</v>
      </c>
      <c r="M368" t="s">
        <v>2009</v>
      </c>
      <c r="N368" t="s">
        <v>46</v>
      </c>
      <c r="O368" t="s">
        <v>34</v>
      </c>
      <c r="P368" t="s">
        <v>35</v>
      </c>
      <c r="Q368" t="s">
        <v>49</v>
      </c>
      <c r="R368" t="s">
        <v>50</v>
      </c>
      <c r="S368" t="s">
        <v>51</v>
      </c>
      <c r="T368" t="s">
        <v>39</v>
      </c>
      <c r="U368" t="s">
        <v>2010</v>
      </c>
      <c r="V368" t="s">
        <v>41</v>
      </c>
      <c r="W368" t="s">
        <v>2010</v>
      </c>
      <c r="X368" t="s">
        <v>53</v>
      </c>
    </row>
    <row r="369" spans="1:24" ht="13.5" customHeight="1" x14ac:dyDescent="0.45">
      <c r="A369" s="38" t="s">
        <v>2011</v>
      </c>
      <c r="B369" t="s">
        <v>2012</v>
      </c>
      <c r="E369">
        <v>20906730</v>
      </c>
      <c r="G369" s="45">
        <v>20906730</v>
      </c>
      <c r="H369" t="s">
        <v>2013</v>
      </c>
      <c r="I369" t="s">
        <v>46</v>
      </c>
      <c r="J369" t="s">
        <v>2014</v>
      </c>
      <c r="K369" s="9" t="s">
        <v>48</v>
      </c>
      <c r="L369" s="32" t="s">
        <v>10264</v>
      </c>
      <c r="M369" t="s">
        <v>2014</v>
      </c>
      <c r="N369" t="s">
        <v>46</v>
      </c>
      <c r="O369" t="s">
        <v>34</v>
      </c>
      <c r="P369" t="s">
        <v>35</v>
      </c>
      <c r="Q369" t="s">
        <v>49</v>
      </c>
      <c r="R369" t="s">
        <v>50</v>
      </c>
      <c r="S369" t="s">
        <v>51</v>
      </c>
      <c r="T369" t="s">
        <v>39</v>
      </c>
      <c r="U369" t="s">
        <v>2015</v>
      </c>
      <c r="V369" t="s">
        <v>41</v>
      </c>
      <c r="W369" t="s">
        <v>2015</v>
      </c>
      <c r="X369" t="s">
        <v>53</v>
      </c>
    </row>
    <row r="370" spans="1:24" ht="13.5" customHeight="1" x14ac:dyDescent="0.45">
      <c r="A370" s="38" t="s">
        <v>2016</v>
      </c>
      <c r="B370" t="s">
        <v>2016</v>
      </c>
      <c r="E370">
        <v>20906757</v>
      </c>
      <c r="G370" s="45">
        <v>20906757</v>
      </c>
      <c r="H370" t="s">
        <v>2017</v>
      </c>
      <c r="I370" t="s">
        <v>46</v>
      </c>
      <c r="J370" t="s">
        <v>2018</v>
      </c>
      <c r="K370" s="9" t="s">
        <v>48</v>
      </c>
      <c r="L370" s="32" t="s">
        <v>10264</v>
      </c>
      <c r="M370" t="s">
        <v>2018</v>
      </c>
      <c r="N370" t="s">
        <v>46</v>
      </c>
      <c r="O370" t="s">
        <v>34</v>
      </c>
      <c r="P370" t="s">
        <v>35</v>
      </c>
      <c r="Q370" t="s">
        <v>49</v>
      </c>
      <c r="R370" t="s">
        <v>50</v>
      </c>
      <c r="S370" t="s">
        <v>51</v>
      </c>
      <c r="T370" t="s">
        <v>39</v>
      </c>
      <c r="U370" t="s">
        <v>2019</v>
      </c>
      <c r="V370" t="s">
        <v>41</v>
      </c>
      <c r="W370" t="s">
        <v>2019</v>
      </c>
      <c r="X370" t="s">
        <v>53</v>
      </c>
    </row>
    <row r="371" spans="1:24" ht="13.5" customHeight="1" x14ac:dyDescent="0.45">
      <c r="A371" s="38" t="s">
        <v>2020</v>
      </c>
      <c r="B371" t="s">
        <v>2020</v>
      </c>
      <c r="E371">
        <v>20906773</v>
      </c>
      <c r="G371" s="45">
        <v>20906773</v>
      </c>
      <c r="H371" t="s">
        <v>2021</v>
      </c>
      <c r="I371" t="s">
        <v>46</v>
      </c>
      <c r="J371" t="s">
        <v>2022</v>
      </c>
      <c r="K371" s="9" t="s">
        <v>48</v>
      </c>
      <c r="L371" s="32" t="s">
        <v>10264</v>
      </c>
      <c r="M371" t="s">
        <v>2022</v>
      </c>
      <c r="N371" t="s">
        <v>46</v>
      </c>
      <c r="O371" t="s">
        <v>34</v>
      </c>
      <c r="P371" t="s">
        <v>35</v>
      </c>
      <c r="Q371" t="s">
        <v>49</v>
      </c>
      <c r="R371" t="s">
        <v>50</v>
      </c>
      <c r="S371" t="s">
        <v>51</v>
      </c>
      <c r="T371" t="s">
        <v>39</v>
      </c>
      <c r="U371" t="s">
        <v>2023</v>
      </c>
      <c r="V371" t="s">
        <v>41</v>
      </c>
      <c r="W371" t="s">
        <v>2023</v>
      </c>
      <c r="X371" t="s">
        <v>53</v>
      </c>
    </row>
    <row r="372" spans="1:24" ht="13.5" customHeight="1" x14ac:dyDescent="0.45">
      <c r="A372" s="38" t="s">
        <v>2024</v>
      </c>
      <c r="B372" t="s">
        <v>2024</v>
      </c>
      <c r="E372" t="s">
        <v>2025</v>
      </c>
      <c r="G372" s="45" t="s">
        <v>2025</v>
      </c>
      <c r="H372" t="s">
        <v>2026</v>
      </c>
      <c r="I372" t="s">
        <v>46</v>
      </c>
      <c r="J372" t="s">
        <v>2027</v>
      </c>
      <c r="K372" s="9" t="s">
        <v>48</v>
      </c>
      <c r="L372" s="32" t="s">
        <v>10264</v>
      </c>
      <c r="M372" t="s">
        <v>2027</v>
      </c>
      <c r="N372" t="s">
        <v>46</v>
      </c>
      <c r="O372" t="s">
        <v>34</v>
      </c>
      <c r="P372" t="s">
        <v>35</v>
      </c>
      <c r="Q372" t="s">
        <v>49</v>
      </c>
      <c r="R372" t="s">
        <v>50</v>
      </c>
      <c r="S372" t="s">
        <v>51</v>
      </c>
      <c r="T372" t="s">
        <v>39</v>
      </c>
      <c r="U372" t="s">
        <v>2028</v>
      </c>
      <c r="V372" t="s">
        <v>41</v>
      </c>
      <c r="W372" t="s">
        <v>2028</v>
      </c>
      <c r="X372" t="s">
        <v>53</v>
      </c>
    </row>
    <row r="373" spans="1:24" ht="13.5" customHeight="1" x14ac:dyDescent="0.45">
      <c r="A373" s="38" t="s">
        <v>2029</v>
      </c>
      <c r="B373" t="s">
        <v>2029</v>
      </c>
      <c r="E373">
        <v>20906811</v>
      </c>
      <c r="G373" s="45">
        <v>20906811</v>
      </c>
      <c r="H373" t="s">
        <v>2030</v>
      </c>
      <c r="I373" t="s">
        <v>46</v>
      </c>
      <c r="J373" t="s">
        <v>2031</v>
      </c>
      <c r="K373" s="9" t="s">
        <v>48</v>
      </c>
      <c r="L373" s="32" t="s">
        <v>10264</v>
      </c>
      <c r="M373" t="s">
        <v>2031</v>
      </c>
      <c r="N373" t="s">
        <v>46</v>
      </c>
      <c r="O373" t="s">
        <v>34</v>
      </c>
      <c r="P373" t="s">
        <v>35</v>
      </c>
      <c r="Q373" t="s">
        <v>49</v>
      </c>
      <c r="R373" t="s">
        <v>50</v>
      </c>
      <c r="S373" t="s">
        <v>51</v>
      </c>
      <c r="T373" t="s">
        <v>39</v>
      </c>
      <c r="U373" t="s">
        <v>2032</v>
      </c>
      <c r="V373" t="s">
        <v>41</v>
      </c>
      <c r="W373" t="s">
        <v>2032</v>
      </c>
      <c r="X373" t="s">
        <v>53</v>
      </c>
    </row>
    <row r="374" spans="1:24" ht="13.5" customHeight="1" x14ac:dyDescent="0.45">
      <c r="A374" s="38" t="s">
        <v>2033</v>
      </c>
      <c r="B374" t="s">
        <v>2034</v>
      </c>
      <c r="E374">
        <v>20906838</v>
      </c>
      <c r="G374" s="45">
        <v>20906838</v>
      </c>
      <c r="H374" t="s">
        <v>2035</v>
      </c>
      <c r="I374" t="s">
        <v>46</v>
      </c>
      <c r="J374" t="s">
        <v>2036</v>
      </c>
      <c r="K374" s="9" t="s">
        <v>48</v>
      </c>
      <c r="L374" s="32" t="s">
        <v>10264</v>
      </c>
      <c r="M374" t="s">
        <v>2036</v>
      </c>
      <c r="N374" t="s">
        <v>46</v>
      </c>
      <c r="O374" t="s">
        <v>34</v>
      </c>
      <c r="P374" t="s">
        <v>35</v>
      </c>
      <c r="Q374" t="s">
        <v>49</v>
      </c>
      <c r="R374" t="s">
        <v>50</v>
      </c>
      <c r="S374" t="s">
        <v>51</v>
      </c>
      <c r="T374" t="s">
        <v>39</v>
      </c>
      <c r="U374" t="s">
        <v>2037</v>
      </c>
      <c r="V374" t="s">
        <v>41</v>
      </c>
      <c r="W374" t="s">
        <v>2037</v>
      </c>
      <c r="X374" t="s">
        <v>53</v>
      </c>
    </row>
    <row r="375" spans="1:24" ht="13.5" customHeight="1" x14ac:dyDescent="0.45">
      <c r="A375" s="38" t="s">
        <v>2038</v>
      </c>
      <c r="B375" t="s">
        <v>2039</v>
      </c>
      <c r="E375">
        <v>20906854</v>
      </c>
      <c r="G375" s="45">
        <v>20906854</v>
      </c>
      <c r="H375" t="s">
        <v>2040</v>
      </c>
      <c r="I375" t="s">
        <v>46</v>
      </c>
      <c r="J375" t="s">
        <v>2041</v>
      </c>
      <c r="K375" s="9" t="s">
        <v>48</v>
      </c>
      <c r="L375" s="32" t="s">
        <v>10264</v>
      </c>
      <c r="M375" t="s">
        <v>2041</v>
      </c>
      <c r="N375" t="s">
        <v>46</v>
      </c>
      <c r="O375" t="s">
        <v>34</v>
      </c>
      <c r="P375" t="s">
        <v>35</v>
      </c>
      <c r="Q375" t="s">
        <v>49</v>
      </c>
      <c r="R375" t="s">
        <v>50</v>
      </c>
      <c r="S375" t="s">
        <v>51</v>
      </c>
      <c r="T375" t="s">
        <v>39</v>
      </c>
      <c r="U375" t="s">
        <v>2042</v>
      </c>
      <c r="V375" t="s">
        <v>41</v>
      </c>
      <c r="W375" t="s">
        <v>2042</v>
      </c>
      <c r="X375" t="s">
        <v>53</v>
      </c>
    </row>
    <row r="376" spans="1:24" ht="13.5" customHeight="1" x14ac:dyDescent="0.45">
      <c r="A376" s="38" t="s">
        <v>2043</v>
      </c>
      <c r="B376" t="s">
        <v>2044</v>
      </c>
      <c r="E376">
        <v>20906870</v>
      </c>
      <c r="G376" s="45">
        <v>20906870</v>
      </c>
      <c r="H376" t="s">
        <v>2045</v>
      </c>
      <c r="I376" t="s">
        <v>46</v>
      </c>
      <c r="J376" t="s">
        <v>2046</v>
      </c>
      <c r="K376" s="9" t="s">
        <v>48</v>
      </c>
      <c r="L376" s="32" t="s">
        <v>10264</v>
      </c>
      <c r="M376" t="s">
        <v>2046</v>
      </c>
      <c r="N376" t="s">
        <v>46</v>
      </c>
      <c r="O376" t="s">
        <v>34</v>
      </c>
      <c r="P376" t="s">
        <v>35</v>
      </c>
      <c r="Q376" t="s">
        <v>49</v>
      </c>
      <c r="R376" t="s">
        <v>50</v>
      </c>
      <c r="S376" t="s">
        <v>51</v>
      </c>
      <c r="T376" t="s">
        <v>39</v>
      </c>
      <c r="U376" t="s">
        <v>2047</v>
      </c>
      <c r="V376" t="s">
        <v>41</v>
      </c>
      <c r="W376" t="s">
        <v>2047</v>
      </c>
      <c r="X376" t="s">
        <v>53</v>
      </c>
    </row>
    <row r="377" spans="1:24" ht="13.5" customHeight="1" x14ac:dyDescent="0.45">
      <c r="A377" s="38" t="s">
        <v>2048</v>
      </c>
      <c r="B377" t="s">
        <v>2048</v>
      </c>
      <c r="E377">
        <v>20906897</v>
      </c>
      <c r="G377" s="45">
        <v>20906897</v>
      </c>
      <c r="H377" t="s">
        <v>2049</v>
      </c>
      <c r="I377" t="s">
        <v>46</v>
      </c>
      <c r="J377" t="s">
        <v>2050</v>
      </c>
      <c r="K377" s="9" t="s">
        <v>48</v>
      </c>
      <c r="L377" s="32" t="s">
        <v>10264</v>
      </c>
      <c r="M377" t="s">
        <v>2050</v>
      </c>
      <c r="N377" t="s">
        <v>46</v>
      </c>
      <c r="O377" t="s">
        <v>34</v>
      </c>
      <c r="P377" t="s">
        <v>35</v>
      </c>
      <c r="Q377" t="s">
        <v>49</v>
      </c>
      <c r="R377" t="s">
        <v>50</v>
      </c>
      <c r="S377" t="s">
        <v>51</v>
      </c>
      <c r="T377" t="s">
        <v>39</v>
      </c>
      <c r="U377" t="s">
        <v>2051</v>
      </c>
      <c r="V377" t="s">
        <v>41</v>
      </c>
      <c r="W377" t="s">
        <v>2051</v>
      </c>
      <c r="X377" t="s">
        <v>53</v>
      </c>
    </row>
    <row r="378" spans="1:24" ht="13.5" customHeight="1" x14ac:dyDescent="0.45">
      <c r="A378" s="38" t="s">
        <v>2052</v>
      </c>
      <c r="B378" t="s">
        <v>2052</v>
      </c>
      <c r="E378">
        <v>20906919</v>
      </c>
      <c r="G378" s="45">
        <v>20906919</v>
      </c>
      <c r="H378" t="s">
        <v>2053</v>
      </c>
      <c r="I378" t="s">
        <v>46</v>
      </c>
      <c r="J378" t="s">
        <v>2054</v>
      </c>
      <c r="K378" s="9" t="s">
        <v>48</v>
      </c>
      <c r="L378" s="32" t="s">
        <v>10264</v>
      </c>
      <c r="M378" t="s">
        <v>2054</v>
      </c>
      <c r="N378" t="s">
        <v>46</v>
      </c>
      <c r="O378" t="s">
        <v>34</v>
      </c>
      <c r="P378" t="s">
        <v>35</v>
      </c>
      <c r="Q378" t="s">
        <v>49</v>
      </c>
      <c r="R378" t="s">
        <v>50</v>
      </c>
      <c r="S378" t="s">
        <v>51</v>
      </c>
      <c r="T378" t="s">
        <v>39</v>
      </c>
      <c r="U378" t="s">
        <v>2055</v>
      </c>
      <c r="V378" t="s">
        <v>41</v>
      </c>
      <c r="W378" t="s">
        <v>2055</v>
      </c>
      <c r="X378" t="s">
        <v>53</v>
      </c>
    </row>
    <row r="379" spans="1:24" ht="13.5" customHeight="1" x14ac:dyDescent="0.45">
      <c r="A379" s="38" t="s">
        <v>2056</v>
      </c>
      <c r="B379" t="s">
        <v>2057</v>
      </c>
      <c r="E379">
        <v>20906951</v>
      </c>
      <c r="G379" s="45">
        <v>20906951</v>
      </c>
      <c r="H379" t="s">
        <v>2058</v>
      </c>
      <c r="I379" t="s">
        <v>46</v>
      </c>
      <c r="J379" t="s">
        <v>2059</v>
      </c>
      <c r="K379" s="9" t="s">
        <v>48</v>
      </c>
      <c r="L379" s="32" t="s">
        <v>10264</v>
      </c>
      <c r="M379" t="s">
        <v>2059</v>
      </c>
      <c r="N379" t="s">
        <v>46</v>
      </c>
      <c r="O379" t="s">
        <v>34</v>
      </c>
      <c r="P379" t="s">
        <v>35</v>
      </c>
      <c r="Q379" t="s">
        <v>49</v>
      </c>
      <c r="R379" t="s">
        <v>50</v>
      </c>
      <c r="S379" t="s">
        <v>51</v>
      </c>
      <c r="T379" t="s">
        <v>39</v>
      </c>
      <c r="U379" t="s">
        <v>2060</v>
      </c>
      <c r="V379" t="s">
        <v>41</v>
      </c>
      <c r="W379" t="s">
        <v>2060</v>
      </c>
      <c r="X379" t="s">
        <v>53</v>
      </c>
    </row>
    <row r="380" spans="1:24" ht="13.5" customHeight="1" x14ac:dyDescent="0.45">
      <c r="A380" s="38" t="s">
        <v>2061</v>
      </c>
      <c r="B380" t="s">
        <v>2061</v>
      </c>
      <c r="E380">
        <v>20906978</v>
      </c>
      <c r="G380" s="45">
        <v>20906978</v>
      </c>
      <c r="H380" t="s">
        <v>2062</v>
      </c>
      <c r="I380" t="s">
        <v>46</v>
      </c>
      <c r="J380" t="s">
        <v>2063</v>
      </c>
      <c r="K380" s="9" t="s">
        <v>48</v>
      </c>
      <c r="L380" s="32" t="s">
        <v>10264</v>
      </c>
      <c r="M380" t="s">
        <v>2063</v>
      </c>
      <c r="N380" t="s">
        <v>46</v>
      </c>
      <c r="O380" t="s">
        <v>34</v>
      </c>
      <c r="P380" t="s">
        <v>35</v>
      </c>
      <c r="Q380" t="s">
        <v>49</v>
      </c>
      <c r="R380" t="s">
        <v>50</v>
      </c>
      <c r="S380" t="s">
        <v>51</v>
      </c>
      <c r="T380" t="s">
        <v>39</v>
      </c>
      <c r="U380" t="s">
        <v>2064</v>
      </c>
      <c r="V380" t="s">
        <v>41</v>
      </c>
      <c r="W380" t="s">
        <v>2064</v>
      </c>
      <c r="X380" t="s">
        <v>53</v>
      </c>
    </row>
    <row r="381" spans="1:24" ht="13.5" customHeight="1" x14ac:dyDescent="0.45">
      <c r="A381" s="38" t="s">
        <v>2065</v>
      </c>
      <c r="B381" t="s">
        <v>2066</v>
      </c>
      <c r="E381">
        <v>20906994</v>
      </c>
      <c r="G381" s="45">
        <v>20906994</v>
      </c>
      <c r="H381" t="s">
        <v>2067</v>
      </c>
      <c r="I381" t="s">
        <v>46</v>
      </c>
      <c r="J381" t="s">
        <v>2068</v>
      </c>
      <c r="K381" s="9" t="s">
        <v>48</v>
      </c>
      <c r="L381" s="32" t="s">
        <v>10264</v>
      </c>
      <c r="M381" t="s">
        <v>2068</v>
      </c>
      <c r="N381" t="s">
        <v>46</v>
      </c>
      <c r="O381" t="s">
        <v>34</v>
      </c>
      <c r="P381" t="s">
        <v>35</v>
      </c>
      <c r="Q381" t="s">
        <v>49</v>
      </c>
      <c r="R381" t="s">
        <v>50</v>
      </c>
      <c r="S381" t="s">
        <v>51</v>
      </c>
      <c r="T381" t="s">
        <v>39</v>
      </c>
      <c r="U381" t="s">
        <v>2069</v>
      </c>
      <c r="V381" t="s">
        <v>41</v>
      </c>
      <c r="W381" t="s">
        <v>2069</v>
      </c>
      <c r="X381" t="s">
        <v>53</v>
      </c>
    </row>
    <row r="382" spans="1:24" ht="13.5" customHeight="1" x14ac:dyDescent="0.45">
      <c r="A382" s="38" t="s">
        <v>2070</v>
      </c>
      <c r="B382" t="s">
        <v>2071</v>
      </c>
      <c r="E382" t="s">
        <v>2072</v>
      </c>
      <c r="G382" s="45" t="s">
        <v>2072</v>
      </c>
      <c r="H382" t="s">
        <v>2073</v>
      </c>
      <c r="I382" t="s">
        <v>46</v>
      </c>
      <c r="J382" t="s">
        <v>2074</v>
      </c>
      <c r="K382" s="9" t="s">
        <v>48</v>
      </c>
      <c r="L382" s="32" t="s">
        <v>10264</v>
      </c>
      <c r="M382" t="s">
        <v>2074</v>
      </c>
      <c r="N382" t="s">
        <v>46</v>
      </c>
      <c r="O382" t="s">
        <v>34</v>
      </c>
      <c r="P382" t="s">
        <v>35</v>
      </c>
      <c r="Q382" t="s">
        <v>49</v>
      </c>
      <c r="R382" t="s">
        <v>50</v>
      </c>
      <c r="S382" t="s">
        <v>51</v>
      </c>
      <c r="T382" t="s">
        <v>39</v>
      </c>
      <c r="U382" t="s">
        <v>2075</v>
      </c>
      <c r="V382" t="s">
        <v>41</v>
      </c>
      <c r="W382" t="s">
        <v>2075</v>
      </c>
      <c r="X382" t="s">
        <v>53</v>
      </c>
    </row>
    <row r="383" spans="1:24" ht="13.5" customHeight="1" x14ac:dyDescent="0.45">
      <c r="A383" t="s">
        <v>2076</v>
      </c>
      <c r="B383" t="s">
        <v>25</v>
      </c>
      <c r="C383" t="s">
        <v>25</v>
      </c>
      <c r="D383" t="s">
        <v>2077</v>
      </c>
      <c r="E383" t="s">
        <v>2078</v>
      </c>
      <c r="F383">
        <v>10.100199999999999</v>
      </c>
      <c r="G383" s="45" t="s">
        <v>2079</v>
      </c>
      <c r="H383" t="s">
        <v>2080</v>
      </c>
      <c r="I383" s="6" t="s">
        <v>29</v>
      </c>
      <c r="J383" t="s">
        <v>2081</v>
      </c>
      <c r="K383" t="s">
        <v>59</v>
      </c>
      <c r="L383" s="32" t="s">
        <v>10242</v>
      </c>
      <c r="M383" s="1" t="s">
        <v>2081</v>
      </c>
      <c r="N383" t="s">
        <v>33</v>
      </c>
      <c r="O383" t="s">
        <v>34</v>
      </c>
      <c r="P383" t="s">
        <v>35</v>
      </c>
      <c r="Q383" t="s">
        <v>61</v>
      </c>
      <c r="R383" t="s">
        <v>172</v>
      </c>
      <c r="S383" t="s">
        <v>38</v>
      </c>
      <c r="T383" t="s">
        <v>39</v>
      </c>
      <c r="U383" t="s">
        <v>40</v>
      </c>
      <c r="V383" t="s">
        <v>41</v>
      </c>
      <c r="W383" t="s">
        <v>42</v>
      </c>
      <c r="X383" t="s">
        <v>43</v>
      </c>
    </row>
    <row r="384" spans="1:24" ht="13.5" customHeight="1" x14ac:dyDescent="0.45">
      <c r="A384" t="s">
        <v>2082</v>
      </c>
      <c r="B384" t="s">
        <v>25</v>
      </c>
      <c r="C384" t="s">
        <v>25</v>
      </c>
      <c r="D384" t="s">
        <v>2083</v>
      </c>
      <c r="E384" t="s">
        <v>2084</v>
      </c>
      <c r="F384">
        <v>10.100199999999999</v>
      </c>
      <c r="G384" s="45">
        <v>10990844</v>
      </c>
      <c r="H384" t="s">
        <v>2085</v>
      </c>
      <c r="I384" s="6" t="s">
        <v>29</v>
      </c>
      <c r="J384" t="s">
        <v>2086</v>
      </c>
      <c r="K384" t="s">
        <v>1587</v>
      </c>
      <c r="L384" s="32" t="s">
        <v>2087</v>
      </c>
      <c r="M384" s="1" t="s">
        <v>2086</v>
      </c>
      <c r="N384" t="s">
        <v>33</v>
      </c>
      <c r="O384" t="s">
        <v>34</v>
      </c>
      <c r="P384" t="s">
        <v>35</v>
      </c>
      <c r="Q384" t="s">
        <v>61</v>
      </c>
      <c r="R384" t="s">
        <v>50</v>
      </c>
      <c r="S384" t="s">
        <v>38</v>
      </c>
      <c r="T384" t="s">
        <v>39</v>
      </c>
      <c r="U384" t="s">
        <v>40</v>
      </c>
      <c r="V384" t="s">
        <v>41</v>
      </c>
      <c r="W384" t="s">
        <v>42</v>
      </c>
      <c r="X384" t="s">
        <v>53</v>
      </c>
    </row>
    <row r="385" spans="1:24" ht="13.5" customHeight="1" x14ac:dyDescent="0.45">
      <c r="A385" t="s">
        <v>2088</v>
      </c>
      <c r="B385" t="s">
        <v>25</v>
      </c>
      <c r="C385" t="s">
        <v>25</v>
      </c>
      <c r="D385" t="s">
        <v>2089</v>
      </c>
      <c r="E385" t="s">
        <v>2090</v>
      </c>
      <c r="F385">
        <v>10.100199999999999</v>
      </c>
      <c r="G385" s="45">
        <v>10958355</v>
      </c>
      <c r="H385" t="s">
        <v>2091</v>
      </c>
      <c r="I385" s="6" t="s">
        <v>29</v>
      </c>
      <c r="J385" t="s">
        <v>2092</v>
      </c>
      <c r="K385" t="s">
        <v>1587</v>
      </c>
      <c r="L385" s="32" t="s">
        <v>690</v>
      </c>
      <c r="M385" s="1" t="s">
        <v>2092</v>
      </c>
      <c r="N385" t="s">
        <v>33</v>
      </c>
      <c r="O385" t="s">
        <v>34</v>
      </c>
      <c r="P385" t="s">
        <v>35</v>
      </c>
      <c r="Q385" t="s">
        <v>61</v>
      </c>
      <c r="R385" t="s">
        <v>50</v>
      </c>
      <c r="S385" t="s">
        <v>38</v>
      </c>
      <c r="T385" t="s">
        <v>39</v>
      </c>
      <c r="U385" t="s">
        <v>2093</v>
      </c>
      <c r="V385" t="s">
        <v>41</v>
      </c>
      <c r="W385" t="s">
        <v>42</v>
      </c>
      <c r="X385" t="s">
        <v>53</v>
      </c>
    </row>
    <row r="386" spans="1:24" ht="13.5" customHeight="1" x14ac:dyDescent="0.45">
      <c r="A386" t="s">
        <v>2094</v>
      </c>
      <c r="B386" t="s">
        <v>25</v>
      </c>
      <c r="C386" t="s">
        <v>25</v>
      </c>
      <c r="D386" t="s">
        <v>2095</v>
      </c>
      <c r="E386" t="s">
        <v>2096</v>
      </c>
      <c r="F386">
        <v>10.1111</v>
      </c>
      <c r="G386" s="45">
        <v>13652184</v>
      </c>
      <c r="H386" t="s">
        <v>2097</v>
      </c>
      <c r="I386" t="s">
        <v>46</v>
      </c>
      <c r="J386" t="s">
        <v>2098</v>
      </c>
      <c r="K386" t="s">
        <v>48</v>
      </c>
      <c r="L386" s="32" t="s">
        <v>2099</v>
      </c>
      <c r="M386" s="1" t="s">
        <v>2098</v>
      </c>
      <c r="N386" t="s">
        <v>33</v>
      </c>
      <c r="O386" t="s">
        <v>34</v>
      </c>
      <c r="P386" t="s">
        <v>35</v>
      </c>
      <c r="Q386" t="s">
        <v>49</v>
      </c>
      <c r="R386" t="s">
        <v>50</v>
      </c>
      <c r="S386" t="s">
        <v>38</v>
      </c>
      <c r="T386" t="s">
        <v>39</v>
      </c>
      <c r="U386" t="s">
        <v>40</v>
      </c>
      <c r="V386" t="s">
        <v>41</v>
      </c>
      <c r="W386" t="s">
        <v>42</v>
      </c>
      <c r="X386" t="s">
        <v>53</v>
      </c>
    </row>
    <row r="387" spans="1:24" ht="13.5" customHeight="1" x14ac:dyDescent="0.45">
      <c r="A387" s="38" t="s">
        <v>2100</v>
      </c>
      <c r="B387" t="s">
        <v>2100</v>
      </c>
      <c r="E387">
        <v>14625822</v>
      </c>
      <c r="G387" s="45">
        <v>14625822</v>
      </c>
      <c r="H387" t="s">
        <v>2101</v>
      </c>
      <c r="I387" t="s">
        <v>46</v>
      </c>
      <c r="J387" t="s">
        <v>2102</v>
      </c>
      <c r="K387" s="9" t="s">
        <v>48</v>
      </c>
      <c r="L387" s="32" t="s">
        <v>10261</v>
      </c>
      <c r="M387" t="s">
        <v>2102</v>
      </c>
      <c r="N387" t="s">
        <v>46</v>
      </c>
      <c r="O387" t="s">
        <v>34</v>
      </c>
      <c r="P387" t="s">
        <v>35</v>
      </c>
      <c r="Q387" t="s">
        <v>49</v>
      </c>
      <c r="R387" t="s">
        <v>50</v>
      </c>
      <c r="S387" t="s">
        <v>51</v>
      </c>
      <c r="T387" t="s">
        <v>39</v>
      </c>
      <c r="U387" t="s">
        <v>2103</v>
      </c>
      <c r="V387" t="s">
        <v>41</v>
      </c>
      <c r="W387" t="s">
        <v>2103</v>
      </c>
      <c r="X387" t="s">
        <v>53</v>
      </c>
    </row>
    <row r="388" spans="1:24" ht="13.5" customHeight="1" x14ac:dyDescent="0.45">
      <c r="A388" t="s">
        <v>2104</v>
      </c>
      <c r="B388" t="s">
        <v>25</v>
      </c>
      <c r="C388" t="s">
        <v>25</v>
      </c>
      <c r="D388" t="s">
        <v>2105</v>
      </c>
      <c r="E388" t="s">
        <v>2106</v>
      </c>
      <c r="F388">
        <v>10.1111</v>
      </c>
      <c r="G388" s="45">
        <v>16000498</v>
      </c>
      <c r="H388" t="s">
        <v>2107</v>
      </c>
      <c r="I388" s="6" t="s">
        <v>29</v>
      </c>
      <c r="J388" t="s">
        <v>2108</v>
      </c>
      <c r="K388" t="s">
        <v>31</v>
      </c>
      <c r="L388" s="32" t="s">
        <v>661</v>
      </c>
      <c r="M388" s="1" t="s">
        <v>2108</v>
      </c>
      <c r="N388" t="s">
        <v>33</v>
      </c>
      <c r="O388" t="s">
        <v>34</v>
      </c>
      <c r="P388" t="s">
        <v>35</v>
      </c>
      <c r="Q388" t="s">
        <v>36</v>
      </c>
      <c r="R388" t="s">
        <v>172</v>
      </c>
      <c r="S388" t="s">
        <v>38</v>
      </c>
      <c r="T388" t="s">
        <v>39</v>
      </c>
      <c r="U388" t="s">
        <v>40</v>
      </c>
      <c r="V388" t="s">
        <v>41</v>
      </c>
      <c r="W388" t="s">
        <v>42</v>
      </c>
      <c r="X388" t="s">
        <v>43</v>
      </c>
    </row>
    <row r="389" spans="1:24" ht="13.5" customHeight="1" x14ac:dyDescent="0.45">
      <c r="A389" t="s">
        <v>2109</v>
      </c>
      <c r="B389" t="s">
        <v>25</v>
      </c>
      <c r="C389" t="s">
        <v>25</v>
      </c>
      <c r="D389" t="s">
        <v>25</v>
      </c>
      <c r="E389" t="s">
        <v>2110</v>
      </c>
      <c r="F389">
        <v>10.100199999999999</v>
      </c>
      <c r="G389" s="45">
        <v>13652168</v>
      </c>
      <c r="H389" t="s">
        <v>2111</v>
      </c>
      <c r="I389" t="s">
        <v>86</v>
      </c>
      <c r="J389" t="s">
        <v>77</v>
      </c>
      <c r="K389" t="s">
        <v>77</v>
      </c>
      <c r="L389" s="32" t="s">
        <v>77</v>
      </c>
      <c r="M389" t="s">
        <v>77</v>
      </c>
      <c r="N389" t="s">
        <v>33</v>
      </c>
      <c r="O389" t="s">
        <v>34</v>
      </c>
      <c r="P389" t="s">
        <v>35</v>
      </c>
      <c r="Q389" t="s">
        <v>61</v>
      </c>
      <c r="R389" t="s">
        <v>172</v>
      </c>
      <c r="S389" t="s">
        <v>38</v>
      </c>
      <c r="T389" t="s">
        <v>39</v>
      </c>
      <c r="U389" t="s">
        <v>40</v>
      </c>
      <c r="V389" t="s">
        <v>81</v>
      </c>
      <c r="W389" t="s">
        <v>42</v>
      </c>
      <c r="X389" t="s">
        <v>115</v>
      </c>
    </row>
    <row r="390" spans="1:24" ht="13.5" customHeight="1" x14ac:dyDescent="0.45">
      <c r="A390" t="s">
        <v>2112</v>
      </c>
      <c r="E390" t="s">
        <v>2113</v>
      </c>
      <c r="F390">
        <v>10.100199999999999</v>
      </c>
      <c r="G390" s="45">
        <v>19433638</v>
      </c>
      <c r="H390" t="s">
        <v>2114</v>
      </c>
      <c r="I390" s="6" t="s">
        <v>29</v>
      </c>
      <c r="J390" t="s">
        <v>2115</v>
      </c>
      <c r="K390" t="s">
        <v>31</v>
      </c>
      <c r="L390" s="32" t="s">
        <v>326</v>
      </c>
      <c r="M390" t="s">
        <v>2115</v>
      </c>
      <c r="N390" t="s">
        <v>33</v>
      </c>
      <c r="O390" t="s">
        <v>34</v>
      </c>
      <c r="P390" t="s">
        <v>35</v>
      </c>
      <c r="Q390" t="s">
        <v>36</v>
      </c>
      <c r="R390" t="s">
        <v>415</v>
      </c>
      <c r="S390" t="s">
        <v>38</v>
      </c>
      <c r="T390" t="s">
        <v>93</v>
      </c>
      <c r="U390" t="s">
        <v>2115</v>
      </c>
      <c r="V390" t="s">
        <v>41</v>
      </c>
      <c r="W390" t="s">
        <v>42</v>
      </c>
      <c r="X390" t="s">
        <v>53</v>
      </c>
    </row>
    <row r="391" spans="1:24" ht="13.5" customHeight="1" x14ac:dyDescent="0.45">
      <c r="A391" t="s">
        <v>2116</v>
      </c>
      <c r="B391">
        <v>2268</v>
      </c>
      <c r="C391" t="s">
        <v>25</v>
      </c>
      <c r="D391" t="s">
        <v>2117</v>
      </c>
      <c r="E391" t="s">
        <v>2118</v>
      </c>
      <c r="F391">
        <v>10.100199999999999</v>
      </c>
      <c r="G391" s="45">
        <v>14397633</v>
      </c>
      <c r="H391" t="s">
        <v>2119</v>
      </c>
      <c r="I391" s="6" t="s">
        <v>29</v>
      </c>
      <c r="J391" t="s">
        <v>2120</v>
      </c>
      <c r="K391" t="s">
        <v>1587</v>
      </c>
      <c r="L391" s="32" t="s">
        <v>376</v>
      </c>
      <c r="M391" s="1" t="s">
        <v>237</v>
      </c>
      <c r="N391" t="s">
        <v>78</v>
      </c>
      <c r="O391" t="s">
        <v>34</v>
      </c>
      <c r="P391" t="s">
        <v>102</v>
      </c>
      <c r="Q391" t="s">
        <v>61</v>
      </c>
      <c r="R391" t="s">
        <v>172</v>
      </c>
      <c r="S391" t="s">
        <v>38</v>
      </c>
      <c r="T391" t="s">
        <v>39</v>
      </c>
      <c r="U391" t="s">
        <v>2121</v>
      </c>
      <c r="V391" t="s">
        <v>41</v>
      </c>
      <c r="W391" t="s">
        <v>42</v>
      </c>
      <c r="X391" t="s">
        <v>53</v>
      </c>
    </row>
    <row r="392" spans="1:24" ht="13.5" customHeight="1" x14ac:dyDescent="0.45">
      <c r="A392" t="s">
        <v>2122</v>
      </c>
      <c r="B392" t="s">
        <v>2123</v>
      </c>
      <c r="C392" t="s">
        <v>25</v>
      </c>
      <c r="D392" t="s">
        <v>2124</v>
      </c>
      <c r="E392" t="s">
        <v>2124</v>
      </c>
      <c r="F392">
        <v>10.100199999999999</v>
      </c>
      <c r="G392" s="45">
        <v>21969744</v>
      </c>
      <c r="H392" t="s">
        <v>2125</v>
      </c>
      <c r="I392" s="6" t="s">
        <v>29</v>
      </c>
      <c r="J392" t="s">
        <v>2126</v>
      </c>
      <c r="K392" t="s">
        <v>31</v>
      </c>
      <c r="L392" s="32" t="s">
        <v>1136</v>
      </c>
      <c r="M392" s="8" t="s">
        <v>2127</v>
      </c>
      <c r="N392" t="s">
        <v>78</v>
      </c>
      <c r="O392" t="s">
        <v>34</v>
      </c>
      <c r="P392" t="s">
        <v>102</v>
      </c>
      <c r="Q392" t="s">
        <v>61</v>
      </c>
      <c r="R392" t="s">
        <v>172</v>
      </c>
      <c r="S392" t="s">
        <v>38</v>
      </c>
      <c r="T392" t="s">
        <v>93</v>
      </c>
      <c r="U392" t="s">
        <v>2128</v>
      </c>
      <c r="V392" t="s">
        <v>41</v>
      </c>
      <c r="W392" t="s">
        <v>42</v>
      </c>
      <c r="X392" t="s">
        <v>53</v>
      </c>
    </row>
    <row r="393" spans="1:24" ht="13.5" customHeight="1" x14ac:dyDescent="0.45">
      <c r="A393" t="s">
        <v>2129</v>
      </c>
      <c r="B393">
        <v>2491</v>
      </c>
      <c r="C393" t="s">
        <v>25</v>
      </c>
      <c r="D393" t="s">
        <v>2130</v>
      </c>
      <c r="E393" t="s">
        <v>2131</v>
      </c>
      <c r="F393">
        <v>10.100199999999999</v>
      </c>
      <c r="G393" s="45">
        <v>18673899</v>
      </c>
      <c r="H393" t="s">
        <v>2132</v>
      </c>
      <c r="I393" s="6" t="s">
        <v>29</v>
      </c>
      <c r="J393" t="s">
        <v>2133</v>
      </c>
      <c r="K393" t="s">
        <v>1587</v>
      </c>
      <c r="L393" s="32" t="s">
        <v>1078</v>
      </c>
      <c r="M393" s="1" t="s">
        <v>2134</v>
      </c>
      <c r="N393" t="s">
        <v>78</v>
      </c>
      <c r="O393" t="s">
        <v>34</v>
      </c>
      <c r="P393" t="s">
        <v>102</v>
      </c>
      <c r="Q393" t="s">
        <v>61</v>
      </c>
      <c r="R393" t="s">
        <v>172</v>
      </c>
      <c r="S393" t="s">
        <v>38</v>
      </c>
      <c r="T393" t="s">
        <v>39</v>
      </c>
      <c r="U393" t="s">
        <v>2135</v>
      </c>
      <c r="V393" t="s">
        <v>41</v>
      </c>
      <c r="W393" t="s">
        <v>42</v>
      </c>
      <c r="X393" t="s">
        <v>53</v>
      </c>
    </row>
    <row r="394" spans="1:24" ht="13.5" customHeight="1" x14ac:dyDescent="0.45">
      <c r="A394" t="s">
        <v>2136</v>
      </c>
      <c r="B394" t="s">
        <v>2137</v>
      </c>
      <c r="C394" t="s">
        <v>25</v>
      </c>
      <c r="D394" t="s">
        <v>25</v>
      </c>
      <c r="E394" t="s">
        <v>2138</v>
      </c>
      <c r="F394">
        <v>10.100199999999999</v>
      </c>
      <c r="G394" s="45">
        <v>21960216</v>
      </c>
      <c r="H394" t="s">
        <v>2139</v>
      </c>
      <c r="I394" s="6" t="s">
        <v>46</v>
      </c>
      <c r="J394" s="1" t="s">
        <v>2140</v>
      </c>
      <c r="K394" t="s">
        <v>109</v>
      </c>
      <c r="L394" s="32" t="s">
        <v>1580</v>
      </c>
      <c r="M394" s="1" t="s">
        <v>2140</v>
      </c>
      <c r="N394" t="s">
        <v>46</v>
      </c>
      <c r="O394" t="s">
        <v>34</v>
      </c>
      <c r="P394" t="s">
        <v>35</v>
      </c>
      <c r="Q394" t="s">
        <v>49</v>
      </c>
      <c r="R394" t="s">
        <v>50</v>
      </c>
      <c r="S394" s="1" t="s">
        <v>2141</v>
      </c>
      <c r="T394" t="s">
        <v>39</v>
      </c>
      <c r="U394" s="1" t="s">
        <v>811</v>
      </c>
      <c r="V394" t="s">
        <v>41</v>
      </c>
      <c r="W394" s="1" t="s">
        <v>2141</v>
      </c>
      <c r="X394" t="s">
        <v>53</v>
      </c>
    </row>
    <row r="395" spans="1:24" ht="13.5" customHeight="1" x14ac:dyDescent="0.45">
      <c r="A395" t="s">
        <v>2142</v>
      </c>
      <c r="E395" t="s">
        <v>2143</v>
      </c>
      <c r="G395" s="45">
        <v>25109936</v>
      </c>
      <c r="H395" t="s">
        <v>2144</v>
      </c>
      <c r="I395" s="6" t="s">
        <v>46</v>
      </c>
      <c r="J395" s="1" t="s">
        <v>2145</v>
      </c>
      <c r="K395" t="s">
        <v>2146</v>
      </c>
      <c r="L395" s="32">
        <v>2450</v>
      </c>
      <c r="M395" s="1" t="s">
        <v>2147</v>
      </c>
      <c r="N395" t="s">
        <v>46</v>
      </c>
      <c r="O395" s="1" t="s">
        <v>2148</v>
      </c>
      <c r="R395" t="s">
        <v>50</v>
      </c>
      <c r="S395" s="1" t="s">
        <v>2148</v>
      </c>
      <c r="T395" t="s">
        <v>39</v>
      </c>
      <c r="U395" s="1" t="s">
        <v>2148</v>
      </c>
      <c r="V395" t="s">
        <v>41</v>
      </c>
      <c r="W395" s="1" t="s">
        <v>2148</v>
      </c>
      <c r="X395" t="s">
        <v>53</v>
      </c>
    </row>
    <row r="396" spans="1:24" ht="13.5" customHeight="1" x14ac:dyDescent="0.45">
      <c r="A396" t="s">
        <v>2149</v>
      </c>
      <c r="B396" t="s">
        <v>25</v>
      </c>
      <c r="C396" t="s">
        <v>25</v>
      </c>
      <c r="D396" t="s">
        <v>2150</v>
      </c>
      <c r="E396" t="s">
        <v>2151</v>
      </c>
      <c r="F396">
        <v>10.1111</v>
      </c>
      <c r="G396" s="45">
        <v>17470285</v>
      </c>
      <c r="H396" t="s">
        <v>2152</v>
      </c>
      <c r="I396" s="6" t="s">
        <v>29</v>
      </c>
      <c r="J396" t="s">
        <v>2153</v>
      </c>
      <c r="K396" t="s">
        <v>31</v>
      </c>
      <c r="L396" s="32" t="s">
        <v>3510</v>
      </c>
      <c r="M396" s="1" t="s">
        <v>2153</v>
      </c>
      <c r="N396" t="s">
        <v>33</v>
      </c>
      <c r="O396" t="s">
        <v>34</v>
      </c>
      <c r="P396" t="s">
        <v>35</v>
      </c>
      <c r="Q396" t="s">
        <v>61</v>
      </c>
      <c r="R396" t="s">
        <v>528</v>
      </c>
      <c r="S396" t="s">
        <v>38</v>
      </c>
      <c r="T396" t="s">
        <v>39</v>
      </c>
      <c r="U396" t="s">
        <v>40</v>
      </c>
      <c r="V396" t="s">
        <v>41</v>
      </c>
      <c r="W396" t="s">
        <v>42</v>
      </c>
      <c r="X396" t="s">
        <v>53</v>
      </c>
    </row>
    <row r="397" spans="1:24" ht="13.5" customHeight="1" x14ac:dyDescent="0.45">
      <c r="A397" t="s">
        <v>2154</v>
      </c>
      <c r="B397">
        <v>2044</v>
      </c>
      <c r="C397" t="s">
        <v>25</v>
      </c>
      <c r="D397" t="s">
        <v>2155</v>
      </c>
      <c r="E397" t="s">
        <v>2156</v>
      </c>
      <c r="F397">
        <v>10.100199999999999</v>
      </c>
      <c r="G397" s="45">
        <v>15214125</v>
      </c>
      <c r="H397" t="s">
        <v>2157</v>
      </c>
      <c r="I397" s="6" t="s">
        <v>29</v>
      </c>
      <c r="J397" t="s">
        <v>2158</v>
      </c>
      <c r="K397" t="s">
        <v>2159</v>
      </c>
      <c r="L397" s="32" t="s">
        <v>10236</v>
      </c>
      <c r="M397" s="8" t="s">
        <v>2160</v>
      </c>
      <c r="N397" t="s">
        <v>78</v>
      </c>
      <c r="O397" t="s">
        <v>34</v>
      </c>
      <c r="P397" t="s">
        <v>102</v>
      </c>
      <c r="Q397" t="s">
        <v>61</v>
      </c>
      <c r="R397" t="s">
        <v>172</v>
      </c>
      <c r="S397" t="s">
        <v>38</v>
      </c>
      <c r="T397" t="s">
        <v>93</v>
      </c>
      <c r="U397" t="s">
        <v>2161</v>
      </c>
      <c r="V397" t="s">
        <v>41</v>
      </c>
      <c r="W397" t="s">
        <v>42</v>
      </c>
      <c r="X397" t="s">
        <v>53</v>
      </c>
    </row>
    <row r="398" spans="1:24" ht="13.5" customHeight="1" x14ac:dyDescent="0.45">
      <c r="A398" t="s">
        <v>2162</v>
      </c>
      <c r="B398">
        <v>2920</v>
      </c>
      <c r="C398" t="s">
        <v>25</v>
      </c>
      <c r="D398" t="s">
        <v>2163</v>
      </c>
      <c r="E398" t="s">
        <v>2164</v>
      </c>
      <c r="F398">
        <v>10.100199999999999</v>
      </c>
      <c r="G398" s="45">
        <v>15280691</v>
      </c>
      <c r="H398" t="s">
        <v>2165</v>
      </c>
      <c r="I398" s="6" t="s">
        <v>29</v>
      </c>
      <c r="J398" t="s">
        <v>2166</v>
      </c>
      <c r="K398" t="s">
        <v>31</v>
      </c>
      <c r="L398" s="32" t="s">
        <v>685</v>
      </c>
      <c r="M398" s="1" t="s">
        <v>237</v>
      </c>
      <c r="N398" t="s">
        <v>78</v>
      </c>
      <c r="O398" t="s">
        <v>34</v>
      </c>
      <c r="P398" t="s">
        <v>102</v>
      </c>
      <c r="Q398" t="s">
        <v>61</v>
      </c>
      <c r="R398" t="s">
        <v>172</v>
      </c>
      <c r="S398" t="s">
        <v>38</v>
      </c>
      <c r="T398" t="s">
        <v>93</v>
      </c>
      <c r="U398" t="s">
        <v>2166</v>
      </c>
      <c r="V398" t="s">
        <v>41</v>
      </c>
      <c r="W398" t="s">
        <v>42</v>
      </c>
      <c r="X398" t="s">
        <v>53</v>
      </c>
    </row>
    <row r="399" spans="1:24" ht="13.5" customHeight="1" x14ac:dyDescent="0.45">
      <c r="A399" t="s">
        <v>2167</v>
      </c>
      <c r="B399">
        <v>2006</v>
      </c>
      <c r="C399" t="s">
        <v>25</v>
      </c>
      <c r="D399" t="s">
        <v>2168</v>
      </c>
      <c r="E399" t="s">
        <v>2169</v>
      </c>
      <c r="F399">
        <v>10.100199999999999</v>
      </c>
      <c r="G399" s="45">
        <v>15213781</v>
      </c>
      <c r="H399" t="s">
        <v>2170</v>
      </c>
      <c r="I399" t="s">
        <v>86</v>
      </c>
      <c r="J399" t="s">
        <v>77</v>
      </c>
      <c r="K399" t="s">
        <v>486</v>
      </c>
      <c r="L399" s="32" t="s">
        <v>77</v>
      </c>
      <c r="M399" t="s">
        <v>77</v>
      </c>
      <c r="N399" t="s">
        <v>78</v>
      </c>
      <c r="O399" t="s">
        <v>34</v>
      </c>
      <c r="P399" t="s">
        <v>102</v>
      </c>
      <c r="Q399" t="s">
        <v>61</v>
      </c>
      <c r="R399" t="s">
        <v>172</v>
      </c>
      <c r="S399" t="s">
        <v>38</v>
      </c>
      <c r="T399" t="s">
        <v>93</v>
      </c>
      <c r="U399" t="s">
        <v>2171</v>
      </c>
      <c r="V399" t="s">
        <v>81</v>
      </c>
      <c r="W399" t="s">
        <v>42</v>
      </c>
      <c r="X399" t="s">
        <v>53</v>
      </c>
    </row>
    <row r="400" spans="1:24" ht="13.5" customHeight="1" x14ac:dyDescent="0.45">
      <c r="A400" t="s">
        <v>2172</v>
      </c>
      <c r="B400">
        <v>2004</v>
      </c>
      <c r="C400" t="s">
        <v>25</v>
      </c>
      <c r="D400" t="s">
        <v>2173</v>
      </c>
      <c r="E400" t="s">
        <v>2174</v>
      </c>
      <c r="F400">
        <v>10.100199999999999</v>
      </c>
      <c r="G400" s="45">
        <v>15222640</v>
      </c>
      <c r="H400" t="s">
        <v>2175</v>
      </c>
      <c r="I400" s="6" t="s">
        <v>29</v>
      </c>
      <c r="J400" t="s">
        <v>2176</v>
      </c>
      <c r="K400" t="s">
        <v>100</v>
      </c>
      <c r="L400" s="32" t="s">
        <v>1136</v>
      </c>
      <c r="M400" s="1" t="s">
        <v>237</v>
      </c>
      <c r="N400" t="s">
        <v>78</v>
      </c>
      <c r="O400" t="s">
        <v>2176</v>
      </c>
      <c r="P400" t="s">
        <v>102</v>
      </c>
      <c r="Q400" t="s">
        <v>61</v>
      </c>
      <c r="R400" t="s">
        <v>172</v>
      </c>
      <c r="S400" s="8" t="s">
        <v>38</v>
      </c>
      <c r="T400" t="s">
        <v>93</v>
      </c>
      <c r="U400" t="s">
        <v>2177</v>
      </c>
      <c r="V400" t="s">
        <v>41</v>
      </c>
      <c r="W400" t="s">
        <v>42</v>
      </c>
      <c r="X400" t="s">
        <v>53</v>
      </c>
    </row>
    <row r="401" spans="1:24" ht="13.5" customHeight="1" x14ac:dyDescent="0.45">
      <c r="A401" t="s">
        <v>2178</v>
      </c>
      <c r="B401">
        <v>2111</v>
      </c>
      <c r="C401" t="s">
        <v>2179</v>
      </c>
      <c r="D401" t="s">
        <v>2180</v>
      </c>
      <c r="E401" t="s">
        <v>2181</v>
      </c>
      <c r="F401">
        <v>10.100199999999999</v>
      </c>
      <c r="G401" s="45">
        <v>15213765</v>
      </c>
      <c r="H401" t="s">
        <v>2182</v>
      </c>
      <c r="I401" s="6" t="s">
        <v>29</v>
      </c>
      <c r="J401" t="s">
        <v>2183</v>
      </c>
      <c r="K401" t="s">
        <v>1587</v>
      </c>
      <c r="L401" s="32" t="s">
        <v>1078</v>
      </c>
      <c r="M401" s="1" t="s">
        <v>2184</v>
      </c>
      <c r="N401" t="s">
        <v>78</v>
      </c>
      <c r="O401" s="1" t="s">
        <v>2184</v>
      </c>
      <c r="P401" t="s">
        <v>102</v>
      </c>
      <c r="Q401" t="s">
        <v>61</v>
      </c>
      <c r="R401" t="s">
        <v>172</v>
      </c>
      <c r="S401" t="s">
        <v>38</v>
      </c>
      <c r="T401" t="s">
        <v>39</v>
      </c>
      <c r="U401" t="s">
        <v>2185</v>
      </c>
      <c r="V401" t="s">
        <v>41</v>
      </c>
      <c r="W401" t="s">
        <v>42</v>
      </c>
      <c r="X401" t="s">
        <v>53</v>
      </c>
    </row>
    <row r="402" spans="1:24" ht="13.5" customHeight="1" x14ac:dyDescent="0.45">
      <c r="A402" t="s">
        <v>2186</v>
      </c>
      <c r="B402">
        <v>2451</v>
      </c>
      <c r="C402" t="s">
        <v>25</v>
      </c>
      <c r="D402" t="s">
        <v>2187</v>
      </c>
      <c r="E402" t="s">
        <v>2188</v>
      </c>
      <c r="F402">
        <v>10.100199999999999</v>
      </c>
      <c r="G402" s="45" t="s">
        <v>2189</v>
      </c>
      <c r="H402" t="s">
        <v>2190</v>
      </c>
      <c r="I402" s="6" t="s">
        <v>29</v>
      </c>
      <c r="J402" t="s">
        <v>2191</v>
      </c>
      <c r="K402" t="s">
        <v>1587</v>
      </c>
      <c r="L402" s="32" t="s">
        <v>269</v>
      </c>
      <c r="M402" s="1" t="s">
        <v>2192</v>
      </c>
      <c r="N402" t="s">
        <v>78</v>
      </c>
      <c r="O402" s="1" t="s">
        <v>2192</v>
      </c>
      <c r="P402" t="s">
        <v>102</v>
      </c>
      <c r="Q402" t="s">
        <v>61</v>
      </c>
      <c r="R402" t="s">
        <v>172</v>
      </c>
      <c r="S402" t="s">
        <v>38</v>
      </c>
      <c r="T402" t="s">
        <v>39</v>
      </c>
      <c r="U402" t="s">
        <v>2193</v>
      </c>
      <c r="V402" t="s">
        <v>41</v>
      </c>
      <c r="W402" t="s">
        <v>42</v>
      </c>
      <c r="X402" t="s">
        <v>53</v>
      </c>
    </row>
    <row r="403" spans="1:24" ht="13.5" customHeight="1" x14ac:dyDescent="0.45">
      <c r="A403" t="s">
        <v>2194</v>
      </c>
      <c r="E403" t="s">
        <v>2195</v>
      </c>
      <c r="G403" s="45">
        <v>26289725</v>
      </c>
      <c r="H403" t="s">
        <v>2196</v>
      </c>
      <c r="I403" s="6" t="s">
        <v>46</v>
      </c>
      <c r="J403" s="1" t="s">
        <v>2197</v>
      </c>
      <c r="K403" t="s">
        <v>2198</v>
      </c>
      <c r="L403" s="32" t="s">
        <v>1580</v>
      </c>
      <c r="M403" s="1" t="s">
        <v>2197</v>
      </c>
      <c r="N403" t="s">
        <v>46</v>
      </c>
      <c r="O403" s="1" t="s">
        <v>2199</v>
      </c>
      <c r="P403" t="s">
        <v>913</v>
      </c>
      <c r="Q403" t="s">
        <v>913</v>
      </c>
      <c r="R403" t="s">
        <v>50</v>
      </c>
      <c r="S403" s="1" t="s">
        <v>2199</v>
      </c>
      <c r="T403" t="s">
        <v>39</v>
      </c>
      <c r="U403" s="1" t="s">
        <v>2199</v>
      </c>
      <c r="V403" t="s">
        <v>41</v>
      </c>
      <c r="W403" s="1" t="s">
        <v>2199</v>
      </c>
      <c r="X403" t="s">
        <v>2200</v>
      </c>
    </row>
    <row r="404" spans="1:24" ht="13.5" customHeight="1" x14ac:dyDescent="0.45">
      <c r="A404" t="s">
        <v>2201</v>
      </c>
      <c r="B404">
        <v>2136</v>
      </c>
      <c r="C404" t="s">
        <v>25</v>
      </c>
      <c r="D404" t="s">
        <v>2202</v>
      </c>
      <c r="E404" t="s">
        <v>2203</v>
      </c>
      <c r="F404">
        <v>10.100199999999999</v>
      </c>
      <c r="G404" s="45">
        <v>16121880</v>
      </c>
      <c r="H404" t="s">
        <v>2204</v>
      </c>
      <c r="I404" s="6" t="s">
        <v>29</v>
      </c>
      <c r="J404" t="s">
        <v>2205</v>
      </c>
      <c r="K404" t="s">
        <v>100</v>
      </c>
      <c r="L404" s="32" t="s">
        <v>2206</v>
      </c>
      <c r="M404" s="1" t="s">
        <v>2205</v>
      </c>
      <c r="N404" t="s">
        <v>78</v>
      </c>
      <c r="O404" s="1" t="s">
        <v>2205</v>
      </c>
      <c r="P404" t="s">
        <v>102</v>
      </c>
      <c r="Q404" t="s">
        <v>61</v>
      </c>
      <c r="R404" t="s">
        <v>172</v>
      </c>
      <c r="S404" t="s">
        <v>38</v>
      </c>
      <c r="T404" t="s">
        <v>39</v>
      </c>
      <c r="U404" t="s">
        <v>40</v>
      </c>
      <c r="V404" t="s">
        <v>81</v>
      </c>
      <c r="W404" t="s">
        <v>42</v>
      </c>
      <c r="X404" t="s">
        <v>53</v>
      </c>
    </row>
    <row r="405" spans="1:24" ht="13.5" customHeight="1" x14ac:dyDescent="0.45">
      <c r="A405" t="s">
        <v>2207</v>
      </c>
      <c r="E405" t="s">
        <v>2208</v>
      </c>
      <c r="G405" s="45">
        <v>27514765</v>
      </c>
      <c r="H405" t="s">
        <v>2209</v>
      </c>
      <c r="I405" s="6" t="s">
        <v>46</v>
      </c>
      <c r="J405" s="1" t="s">
        <v>2210</v>
      </c>
      <c r="K405" t="s">
        <v>109</v>
      </c>
      <c r="L405" s="32" t="s">
        <v>77</v>
      </c>
      <c r="M405" s="7" t="s">
        <v>77</v>
      </c>
      <c r="N405" t="s">
        <v>46</v>
      </c>
      <c r="O405" t="s">
        <v>34</v>
      </c>
      <c r="P405" t="s">
        <v>35</v>
      </c>
      <c r="Q405" t="s">
        <v>35</v>
      </c>
      <c r="R405" t="s">
        <v>50</v>
      </c>
      <c r="S405" t="s">
        <v>38</v>
      </c>
      <c r="T405" t="s">
        <v>39</v>
      </c>
      <c r="U405" t="s">
        <v>2211</v>
      </c>
      <c r="V405" t="s">
        <v>41</v>
      </c>
      <c r="W405" t="s">
        <v>42</v>
      </c>
      <c r="X405" t="s">
        <v>53</v>
      </c>
    </row>
    <row r="406" spans="1:24" ht="13.5" customHeight="1" x14ac:dyDescent="0.45">
      <c r="A406">
        <v>2011</v>
      </c>
      <c r="B406" t="s">
        <v>2212</v>
      </c>
      <c r="C406" t="s">
        <v>2213</v>
      </c>
      <c r="D406" t="s">
        <v>25</v>
      </c>
      <c r="E406" t="s">
        <v>2214</v>
      </c>
      <c r="F406">
        <v>10.100199999999999</v>
      </c>
      <c r="G406" s="45" t="s">
        <v>2189</v>
      </c>
      <c r="H406" t="s">
        <v>2215</v>
      </c>
      <c r="I406" t="s">
        <v>46</v>
      </c>
      <c r="J406" t="s">
        <v>2216</v>
      </c>
      <c r="K406" s="9" t="s">
        <v>31</v>
      </c>
      <c r="L406" s="32" t="s">
        <v>338</v>
      </c>
      <c r="M406" s="8" t="s">
        <v>2218</v>
      </c>
      <c r="N406" t="s">
        <v>78</v>
      </c>
      <c r="O406" s="8" t="s">
        <v>2218</v>
      </c>
      <c r="P406" t="s">
        <v>35</v>
      </c>
      <c r="Q406" t="s">
        <v>49</v>
      </c>
      <c r="R406" t="s">
        <v>80</v>
      </c>
      <c r="S406" t="s">
        <v>38</v>
      </c>
      <c r="T406" t="s">
        <v>39</v>
      </c>
      <c r="U406" t="s">
        <v>2219</v>
      </c>
      <c r="V406" t="s">
        <v>41</v>
      </c>
      <c r="W406" t="s">
        <v>42</v>
      </c>
      <c r="X406" t="s">
        <v>53</v>
      </c>
    </row>
    <row r="407" spans="1:24" ht="13.5" customHeight="1" x14ac:dyDescent="0.45">
      <c r="A407" t="s">
        <v>2220</v>
      </c>
      <c r="B407" t="s">
        <v>25</v>
      </c>
      <c r="C407" t="s">
        <v>25</v>
      </c>
      <c r="D407" t="s">
        <v>25</v>
      </c>
      <c r="E407" t="s">
        <v>2221</v>
      </c>
      <c r="F407">
        <v>10.100199999999999</v>
      </c>
      <c r="G407" s="45">
        <v>23656549</v>
      </c>
      <c r="H407" t="s">
        <v>2222</v>
      </c>
      <c r="I407" s="6" t="s">
        <v>29</v>
      </c>
      <c r="J407" t="s">
        <v>2223</v>
      </c>
      <c r="K407" t="s">
        <v>1587</v>
      </c>
      <c r="L407" s="32" t="s">
        <v>1765</v>
      </c>
      <c r="M407" s="1" t="s">
        <v>2224</v>
      </c>
      <c r="N407" t="s">
        <v>78</v>
      </c>
      <c r="O407" s="1" t="s">
        <v>2224</v>
      </c>
      <c r="P407" t="s">
        <v>102</v>
      </c>
      <c r="Q407" t="s">
        <v>61</v>
      </c>
      <c r="R407" t="s">
        <v>80</v>
      </c>
      <c r="S407" t="s">
        <v>38</v>
      </c>
      <c r="T407" t="s">
        <v>39</v>
      </c>
      <c r="U407" t="s">
        <v>77</v>
      </c>
      <c r="V407" t="s">
        <v>41</v>
      </c>
      <c r="W407" t="s">
        <v>42</v>
      </c>
      <c r="X407" t="s">
        <v>53</v>
      </c>
    </row>
    <row r="408" spans="1:24" ht="13.5" customHeight="1" x14ac:dyDescent="0.45">
      <c r="A408" t="s">
        <v>2225</v>
      </c>
      <c r="B408">
        <v>2106</v>
      </c>
      <c r="C408" t="s">
        <v>25</v>
      </c>
      <c r="D408" t="s">
        <v>2226</v>
      </c>
      <c r="E408" t="s">
        <v>2227</v>
      </c>
      <c r="F408">
        <v>10.100199999999999</v>
      </c>
      <c r="G408" s="45">
        <v>15213730</v>
      </c>
      <c r="H408" t="s">
        <v>2228</v>
      </c>
      <c r="I408" t="s">
        <v>86</v>
      </c>
      <c r="J408" t="s">
        <v>77</v>
      </c>
      <c r="K408" t="s">
        <v>486</v>
      </c>
      <c r="L408" s="32" t="s">
        <v>161</v>
      </c>
      <c r="M408" t="s">
        <v>77</v>
      </c>
      <c r="N408" t="s">
        <v>78</v>
      </c>
      <c r="O408" t="s">
        <v>77</v>
      </c>
      <c r="P408" t="s">
        <v>102</v>
      </c>
      <c r="Q408" t="s">
        <v>61</v>
      </c>
      <c r="R408" t="s">
        <v>172</v>
      </c>
      <c r="S408" t="s">
        <v>38</v>
      </c>
      <c r="T408" t="s">
        <v>93</v>
      </c>
      <c r="U408" t="s">
        <v>2229</v>
      </c>
      <c r="V408" t="s">
        <v>81</v>
      </c>
      <c r="W408" t="s">
        <v>42</v>
      </c>
      <c r="X408" t="s">
        <v>53</v>
      </c>
    </row>
    <row r="409" spans="1:24" ht="13.5" customHeight="1" x14ac:dyDescent="0.45">
      <c r="A409" t="s">
        <v>2230</v>
      </c>
      <c r="B409">
        <v>2452</v>
      </c>
      <c r="C409" t="s">
        <v>25</v>
      </c>
      <c r="D409" t="s">
        <v>2231</v>
      </c>
      <c r="E409" t="s">
        <v>2232</v>
      </c>
      <c r="F409">
        <v>10.100199999999999</v>
      </c>
      <c r="G409" s="45">
        <v>18607187</v>
      </c>
      <c r="H409" t="s">
        <v>2233</v>
      </c>
      <c r="I409" s="6" t="s">
        <v>29</v>
      </c>
      <c r="J409" t="s">
        <v>2234</v>
      </c>
      <c r="K409" t="s">
        <v>1587</v>
      </c>
      <c r="L409" s="32" t="s">
        <v>3525</v>
      </c>
      <c r="M409" s="1" t="s">
        <v>2235</v>
      </c>
      <c r="N409" t="s">
        <v>78</v>
      </c>
      <c r="O409" s="1" t="s">
        <v>2235</v>
      </c>
      <c r="P409" t="s">
        <v>102</v>
      </c>
      <c r="Q409" t="s">
        <v>61</v>
      </c>
      <c r="R409" t="s">
        <v>172</v>
      </c>
      <c r="S409" t="s">
        <v>38</v>
      </c>
      <c r="T409" t="s">
        <v>39</v>
      </c>
      <c r="U409" t="s">
        <v>2236</v>
      </c>
      <c r="V409" t="s">
        <v>41</v>
      </c>
      <c r="W409" t="s">
        <v>42</v>
      </c>
      <c r="X409" t="s">
        <v>53</v>
      </c>
    </row>
    <row r="410" spans="1:24" ht="14.25" customHeight="1" x14ac:dyDescent="0.45">
      <c r="A410" t="s">
        <v>2237</v>
      </c>
      <c r="B410">
        <v>2761</v>
      </c>
      <c r="C410" t="s">
        <v>2238</v>
      </c>
      <c r="D410" t="s">
        <v>2239</v>
      </c>
      <c r="E410" t="s">
        <v>2239</v>
      </c>
      <c r="F410">
        <v>10.100199999999999</v>
      </c>
      <c r="G410" s="45" t="s">
        <v>2240</v>
      </c>
      <c r="H410" t="s">
        <v>2241</v>
      </c>
      <c r="I410" s="6" t="s">
        <v>29</v>
      </c>
      <c r="J410" t="s">
        <v>2242</v>
      </c>
      <c r="K410" t="s">
        <v>1587</v>
      </c>
      <c r="L410" s="32" t="s">
        <v>2087</v>
      </c>
      <c r="M410" s="1" t="s">
        <v>2244</v>
      </c>
      <c r="N410" t="s">
        <v>78</v>
      </c>
      <c r="O410" s="1" t="s">
        <v>2244</v>
      </c>
      <c r="P410" t="s">
        <v>102</v>
      </c>
      <c r="Q410" t="s">
        <v>61</v>
      </c>
      <c r="R410" t="s">
        <v>50</v>
      </c>
      <c r="S410" t="s">
        <v>38</v>
      </c>
      <c r="T410" t="s">
        <v>39</v>
      </c>
      <c r="U410" t="s">
        <v>2242</v>
      </c>
      <c r="V410" t="s">
        <v>41</v>
      </c>
      <c r="W410" t="s">
        <v>42</v>
      </c>
      <c r="X410" t="s">
        <v>53</v>
      </c>
    </row>
    <row r="411" spans="1:24" ht="14.25" customHeight="1" x14ac:dyDescent="0.45">
      <c r="A411" t="s">
        <v>2245</v>
      </c>
      <c r="D411" t="s">
        <v>2246</v>
      </c>
      <c r="E411" t="s">
        <v>2247</v>
      </c>
      <c r="F411" t="s">
        <v>2248</v>
      </c>
      <c r="G411" s="45">
        <v>223670932</v>
      </c>
      <c r="H411" t="s">
        <v>2249</v>
      </c>
      <c r="I411" s="6" t="s">
        <v>29</v>
      </c>
      <c r="J411" t="s">
        <v>2250</v>
      </c>
      <c r="K411" t="s">
        <v>1587</v>
      </c>
      <c r="L411" s="32" t="s">
        <v>1136</v>
      </c>
      <c r="M411" s="8" t="s">
        <v>2251</v>
      </c>
      <c r="N411" t="s">
        <v>78</v>
      </c>
      <c r="O411" s="8" t="s">
        <v>2251</v>
      </c>
      <c r="P411" t="s">
        <v>79</v>
      </c>
      <c r="Q411" t="s">
        <v>77</v>
      </c>
      <c r="R411" t="s">
        <v>172</v>
      </c>
      <c r="S411" t="s">
        <v>38</v>
      </c>
      <c r="T411" t="s">
        <v>39</v>
      </c>
      <c r="U411" t="s">
        <v>2252</v>
      </c>
      <c r="V411" t="s">
        <v>41</v>
      </c>
      <c r="W411" t="s">
        <v>42</v>
      </c>
      <c r="X411" t="s">
        <v>53</v>
      </c>
    </row>
    <row r="412" spans="1:24" ht="13.5" customHeight="1" x14ac:dyDescent="0.45">
      <c r="A412" t="s">
        <v>2253</v>
      </c>
      <c r="B412">
        <v>2267</v>
      </c>
      <c r="C412" t="s">
        <v>25</v>
      </c>
      <c r="D412" t="s">
        <v>2254</v>
      </c>
      <c r="E412" t="s">
        <v>2255</v>
      </c>
      <c r="F412">
        <v>10.100199999999999</v>
      </c>
      <c r="G412" s="45">
        <v>14397641</v>
      </c>
      <c r="H412" t="s">
        <v>2256</v>
      </c>
      <c r="I412" s="6" t="s">
        <v>29</v>
      </c>
      <c r="J412" t="s">
        <v>2257</v>
      </c>
      <c r="K412" t="s">
        <v>1587</v>
      </c>
      <c r="L412" s="32" t="s">
        <v>674</v>
      </c>
      <c r="M412" s="1" t="s">
        <v>2258</v>
      </c>
      <c r="N412" t="s">
        <v>78</v>
      </c>
      <c r="O412" s="1" t="s">
        <v>2258</v>
      </c>
      <c r="P412" t="s">
        <v>102</v>
      </c>
      <c r="Q412" t="s">
        <v>61</v>
      </c>
      <c r="R412" t="s">
        <v>172</v>
      </c>
      <c r="S412" t="s">
        <v>38</v>
      </c>
      <c r="T412" t="s">
        <v>39</v>
      </c>
      <c r="U412" t="s">
        <v>2259</v>
      </c>
      <c r="V412" t="s">
        <v>41</v>
      </c>
      <c r="W412" t="s">
        <v>42</v>
      </c>
      <c r="X412" t="s">
        <v>53</v>
      </c>
    </row>
    <row r="413" spans="1:24" ht="13.5" customHeight="1" x14ac:dyDescent="0.45">
      <c r="A413" t="s">
        <v>2260</v>
      </c>
      <c r="B413" t="s">
        <v>2261</v>
      </c>
      <c r="C413" t="s">
        <v>25</v>
      </c>
      <c r="D413" t="s">
        <v>25</v>
      </c>
      <c r="E413" t="s">
        <v>2262</v>
      </c>
      <c r="F413">
        <v>10.100199999999999</v>
      </c>
      <c r="G413" s="45">
        <v>21926506</v>
      </c>
      <c r="H413" t="s">
        <v>2263</v>
      </c>
      <c r="I413" s="6" t="s">
        <v>29</v>
      </c>
      <c r="J413" t="s">
        <v>2264</v>
      </c>
      <c r="K413" t="s">
        <v>1587</v>
      </c>
      <c r="L413" s="32" t="s">
        <v>2585</v>
      </c>
      <c r="M413" s="1" t="s">
        <v>2265</v>
      </c>
      <c r="N413" t="s">
        <v>78</v>
      </c>
      <c r="O413" s="1" t="s">
        <v>2265</v>
      </c>
      <c r="P413" t="s">
        <v>102</v>
      </c>
      <c r="Q413" t="s">
        <v>61</v>
      </c>
      <c r="R413" t="s">
        <v>172</v>
      </c>
      <c r="S413" t="s">
        <v>38</v>
      </c>
      <c r="T413" t="s">
        <v>39</v>
      </c>
      <c r="U413" t="s">
        <v>2266</v>
      </c>
      <c r="V413" t="s">
        <v>41</v>
      </c>
      <c r="W413" t="s">
        <v>42</v>
      </c>
      <c r="X413" t="s">
        <v>53</v>
      </c>
    </row>
    <row r="414" spans="1:24" ht="13.5" customHeight="1" x14ac:dyDescent="0.45">
      <c r="A414" t="s">
        <v>2267</v>
      </c>
      <c r="B414">
        <v>2476</v>
      </c>
      <c r="C414" t="s">
        <v>25</v>
      </c>
      <c r="D414" t="s">
        <v>2268</v>
      </c>
      <c r="E414" t="s">
        <v>2269</v>
      </c>
      <c r="F414">
        <v>10.100199999999999</v>
      </c>
      <c r="G414" s="45" t="s">
        <v>2270</v>
      </c>
      <c r="H414" t="s">
        <v>2271</v>
      </c>
      <c r="I414" s="6" t="s">
        <v>29</v>
      </c>
      <c r="J414" t="s">
        <v>2272</v>
      </c>
      <c r="K414" t="s">
        <v>1587</v>
      </c>
      <c r="L414" s="32" t="s">
        <v>1023</v>
      </c>
      <c r="M414" s="1" t="s">
        <v>2273</v>
      </c>
      <c r="N414" t="s">
        <v>78</v>
      </c>
      <c r="O414" s="1" t="s">
        <v>2273</v>
      </c>
      <c r="P414" t="s">
        <v>102</v>
      </c>
      <c r="Q414" t="s">
        <v>61</v>
      </c>
      <c r="R414" t="s">
        <v>172</v>
      </c>
      <c r="S414" t="s">
        <v>38</v>
      </c>
      <c r="T414" t="s">
        <v>39</v>
      </c>
      <c r="U414" t="s">
        <v>2274</v>
      </c>
      <c r="V414" t="s">
        <v>41</v>
      </c>
      <c r="W414" t="s">
        <v>42</v>
      </c>
      <c r="X414" t="s">
        <v>53</v>
      </c>
    </row>
    <row r="415" spans="1:24" ht="13.5" customHeight="1" x14ac:dyDescent="0.45">
      <c r="A415" t="s">
        <v>2275</v>
      </c>
      <c r="E415" t="s">
        <v>2246</v>
      </c>
      <c r="G415" s="45">
        <v>23670932</v>
      </c>
      <c r="H415" t="s">
        <v>2276</v>
      </c>
      <c r="I415" s="6" t="s">
        <v>29</v>
      </c>
      <c r="K415" t="s">
        <v>31</v>
      </c>
      <c r="L415" s="32" t="s">
        <v>2585</v>
      </c>
      <c r="M415" t="s">
        <v>237</v>
      </c>
      <c r="N415" t="s">
        <v>33</v>
      </c>
      <c r="O415" s="8" t="s">
        <v>345</v>
      </c>
      <c r="P415" t="s">
        <v>79</v>
      </c>
      <c r="R415" t="s">
        <v>172</v>
      </c>
      <c r="S415" t="s">
        <v>38</v>
      </c>
      <c r="V415" t="s">
        <v>41</v>
      </c>
      <c r="W415" t="s">
        <v>42</v>
      </c>
      <c r="X415" t="s">
        <v>53</v>
      </c>
    </row>
    <row r="416" spans="1:24" ht="13.5" customHeight="1" x14ac:dyDescent="0.45">
      <c r="A416" t="s">
        <v>2277</v>
      </c>
      <c r="B416" t="s">
        <v>25</v>
      </c>
      <c r="C416" t="s">
        <v>25</v>
      </c>
      <c r="D416" t="s">
        <v>2278</v>
      </c>
      <c r="E416" t="s">
        <v>2279</v>
      </c>
      <c r="F416">
        <v>10.1111</v>
      </c>
      <c r="G416" s="45">
        <v>13652206</v>
      </c>
      <c r="H416" t="s">
        <v>2280</v>
      </c>
      <c r="I416" s="6" t="s">
        <v>29</v>
      </c>
      <c r="J416" t="s">
        <v>2281</v>
      </c>
      <c r="K416" s="9" t="s">
        <v>31</v>
      </c>
      <c r="L416" s="32" t="s">
        <v>1592</v>
      </c>
      <c r="M416" s="1" t="s">
        <v>2281</v>
      </c>
      <c r="N416" t="s">
        <v>33</v>
      </c>
      <c r="O416" t="s">
        <v>34</v>
      </c>
      <c r="P416" t="s">
        <v>35</v>
      </c>
      <c r="Q416" t="s">
        <v>36</v>
      </c>
      <c r="R416" t="s">
        <v>172</v>
      </c>
      <c r="S416" t="s">
        <v>38</v>
      </c>
      <c r="T416" t="s">
        <v>39</v>
      </c>
      <c r="U416" t="s">
        <v>40</v>
      </c>
      <c r="V416" t="s">
        <v>41</v>
      </c>
      <c r="W416" t="s">
        <v>42</v>
      </c>
      <c r="X416" t="s">
        <v>43</v>
      </c>
    </row>
    <row r="417" spans="1:24" ht="13.5" customHeight="1" x14ac:dyDescent="0.45">
      <c r="A417" t="s">
        <v>2282</v>
      </c>
      <c r="B417" t="s">
        <v>25</v>
      </c>
      <c r="C417" t="s">
        <v>25</v>
      </c>
      <c r="D417" t="s">
        <v>2283</v>
      </c>
      <c r="E417" t="s">
        <v>2284</v>
      </c>
      <c r="F417">
        <v>10.100199999999999</v>
      </c>
      <c r="G417" s="45">
        <v>10990852</v>
      </c>
      <c r="H417" t="s">
        <v>2285</v>
      </c>
      <c r="I417" s="6" t="s">
        <v>29</v>
      </c>
      <c r="J417" t="s">
        <v>2286</v>
      </c>
      <c r="K417" s="9" t="s">
        <v>31</v>
      </c>
      <c r="L417" s="32" t="s">
        <v>152</v>
      </c>
      <c r="M417" s="1" t="s">
        <v>2286</v>
      </c>
      <c r="N417" t="s">
        <v>33</v>
      </c>
      <c r="O417" t="s">
        <v>34</v>
      </c>
      <c r="P417" t="s">
        <v>35</v>
      </c>
      <c r="Q417" t="s">
        <v>61</v>
      </c>
      <c r="R417" t="s">
        <v>172</v>
      </c>
      <c r="S417" t="s">
        <v>38</v>
      </c>
      <c r="T417" t="s">
        <v>39</v>
      </c>
      <c r="U417" t="s">
        <v>40</v>
      </c>
      <c r="V417" t="s">
        <v>41</v>
      </c>
      <c r="W417" t="s">
        <v>42</v>
      </c>
      <c r="X417" t="s">
        <v>43</v>
      </c>
    </row>
    <row r="418" spans="1:24" ht="13.5" customHeight="1" x14ac:dyDescent="0.45">
      <c r="A418" t="s">
        <v>2287</v>
      </c>
      <c r="B418" t="s">
        <v>25</v>
      </c>
      <c r="C418" t="s">
        <v>25</v>
      </c>
      <c r="D418" t="s">
        <v>2288</v>
      </c>
      <c r="E418" t="s">
        <v>2289</v>
      </c>
      <c r="F418">
        <v>10.1111</v>
      </c>
      <c r="G418" s="45">
        <v>14753588</v>
      </c>
      <c r="H418" t="s">
        <v>2290</v>
      </c>
      <c r="I418" s="6" t="s">
        <v>29</v>
      </c>
      <c r="J418" t="s">
        <v>2291</v>
      </c>
      <c r="K418" s="9" t="s">
        <v>31</v>
      </c>
      <c r="L418" s="32" t="s">
        <v>497</v>
      </c>
      <c r="M418" s="1" t="s">
        <v>2291</v>
      </c>
      <c r="N418" t="s">
        <v>33</v>
      </c>
      <c r="O418" t="s">
        <v>34</v>
      </c>
      <c r="P418" t="s">
        <v>35</v>
      </c>
      <c r="Q418" t="s">
        <v>61</v>
      </c>
      <c r="R418" t="s">
        <v>37</v>
      </c>
      <c r="S418" t="s">
        <v>38</v>
      </c>
      <c r="T418" t="s">
        <v>39</v>
      </c>
      <c r="U418" t="s">
        <v>40</v>
      </c>
      <c r="V418" t="s">
        <v>80</v>
      </c>
      <c r="W418" t="s">
        <v>42</v>
      </c>
      <c r="X418" t="s">
        <v>53</v>
      </c>
    </row>
    <row r="419" spans="1:24" ht="13.5" customHeight="1" x14ac:dyDescent="0.45">
      <c r="A419" t="s">
        <v>2292</v>
      </c>
      <c r="B419" t="s">
        <v>25</v>
      </c>
      <c r="C419" t="s">
        <v>25</v>
      </c>
      <c r="D419" t="s">
        <v>2293</v>
      </c>
      <c r="E419" t="s">
        <v>2294</v>
      </c>
      <c r="F419">
        <v>10.1111</v>
      </c>
      <c r="G419" s="45">
        <v>13652214</v>
      </c>
      <c r="H419" t="s">
        <v>2295</v>
      </c>
      <c r="I419" s="6" t="s">
        <v>29</v>
      </c>
      <c r="J419" t="s">
        <v>2296</v>
      </c>
      <c r="K419" s="9" t="s">
        <v>31</v>
      </c>
      <c r="L419" s="32" t="s">
        <v>10236</v>
      </c>
      <c r="M419" s="1" t="s">
        <v>2296</v>
      </c>
      <c r="N419" t="s">
        <v>33</v>
      </c>
      <c r="O419" t="s">
        <v>34</v>
      </c>
      <c r="P419" t="s">
        <v>35</v>
      </c>
      <c r="Q419" t="s">
        <v>61</v>
      </c>
      <c r="R419" t="s">
        <v>172</v>
      </c>
      <c r="S419" t="s">
        <v>38</v>
      </c>
      <c r="T419" t="s">
        <v>39</v>
      </c>
      <c r="U419" t="s">
        <v>40</v>
      </c>
      <c r="V419" t="s">
        <v>41</v>
      </c>
      <c r="W419" t="s">
        <v>42</v>
      </c>
      <c r="X419" t="s">
        <v>43</v>
      </c>
    </row>
    <row r="420" spans="1:24" ht="13.5" customHeight="1" x14ac:dyDescent="0.45">
      <c r="A420" t="s">
        <v>2297</v>
      </c>
      <c r="B420" t="s">
        <v>25</v>
      </c>
      <c r="C420" t="s">
        <v>25</v>
      </c>
      <c r="D420" t="s">
        <v>2298</v>
      </c>
      <c r="E420" t="s">
        <v>2299</v>
      </c>
      <c r="F420">
        <v>10.1111</v>
      </c>
      <c r="G420" s="45">
        <v>10990860</v>
      </c>
      <c r="H420" t="s">
        <v>2300</v>
      </c>
      <c r="I420" s="6" t="s">
        <v>29</v>
      </c>
      <c r="J420" t="s">
        <v>2301</v>
      </c>
      <c r="K420" s="9" t="s">
        <v>31</v>
      </c>
      <c r="L420" s="32" t="s">
        <v>2302</v>
      </c>
      <c r="M420" s="1" t="s">
        <v>2301</v>
      </c>
      <c r="N420" t="s">
        <v>33</v>
      </c>
      <c r="O420" t="s">
        <v>34</v>
      </c>
      <c r="P420" t="s">
        <v>35</v>
      </c>
      <c r="Q420" t="s">
        <v>61</v>
      </c>
      <c r="R420" t="s">
        <v>172</v>
      </c>
      <c r="S420" t="s">
        <v>38</v>
      </c>
      <c r="T420" t="s">
        <v>93</v>
      </c>
      <c r="U420" t="s">
        <v>2303</v>
      </c>
      <c r="V420" t="s">
        <v>41</v>
      </c>
      <c r="W420" t="s">
        <v>42</v>
      </c>
      <c r="X420" t="s">
        <v>43</v>
      </c>
    </row>
    <row r="421" spans="1:24" ht="13.5" customHeight="1" x14ac:dyDescent="0.45">
      <c r="A421" t="s">
        <v>2304</v>
      </c>
      <c r="B421" t="s">
        <v>25</v>
      </c>
      <c r="C421" t="s">
        <v>25</v>
      </c>
      <c r="D421" t="s">
        <v>2305</v>
      </c>
      <c r="E421" t="s">
        <v>2306</v>
      </c>
      <c r="F421">
        <v>10.1111</v>
      </c>
      <c r="G421" s="45" t="s">
        <v>2307</v>
      </c>
      <c r="H421" t="s">
        <v>2308</v>
      </c>
      <c r="I421" s="6" t="s">
        <v>29</v>
      </c>
      <c r="J421" t="s">
        <v>2309</v>
      </c>
      <c r="K421" s="9" t="s">
        <v>31</v>
      </c>
      <c r="L421" s="32" t="s">
        <v>76</v>
      </c>
      <c r="M421" s="1" t="s">
        <v>2309</v>
      </c>
      <c r="N421" t="s">
        <v>33</v>
      </c>
      <c r="O421" t="s">
        <v>34</v>
      </c>
      <c r="P421" t="s">
        <v>35</v>
      </c>
      <c r="Q421" t="s">
        <v>36</v>
      </c>
      <c r="R421" t="s">
        <v>172</v>
      </c>
      <c r="S421" t="s">
        <v>38</v>
      </c>
      <c r="T421" t="s">
        <v>39</v>
      </c>
      <c r="U421" t="s">
        <v>40</v>
      </c>
      <c r="V421" t="s">
        <v>41</v>
      </c>
      <c r="W421" t="s">
        <v>42</v>
      </c>
      <c r="X421" t="s">
        <v>43</v>
      </c>
    </row>
    <row r="422" spans="1:24" ht="13.5" customHeight="1" x14ac:dyDescent="0.45">
      <c r="A422" t="s">
        <v>2310</v>
      </c>
      <c r="B422">
        <v>2434</v>
      </c>
      <c r="C422" t="s">
        <v>2311</v>
      </c>
      <c r="D422" t="s">
        <v>2312</v>
      </c>
      <c r="E422" t="s">
        <v>2313</v>
      </c>
      <c r="F422">
        <v>10.100199999999999</v>
      </c>
      <c r="G422" s="45">
        <v>16147065</v>
      </c>
      <c r="H422" t="s">
        <v>2314</v>
      </c>
      <c r="I422" s="6" t="s">
        <v>29</v>
      </c>
      <c r="J422" t="s">
        <v>2315</v>
      </c>
      <c r="K422" s="9" t="s">
        <v>31</v>
      </c>
      <c r="L422" s="32" t="s">
        <v>481</v>
      </c>
      <c r="M422" s="1" t="s">
        <v>2316</v>
      </c>
      <c r="N422" t="s">
        <v>78</v>
      </c>
      <c r="O422" s="1" t="s">
        <v>2316</v>
      </c>
      <c r="P422" t="s">
        <v>102</v>
      </c>
      <c r="Q422" t="s">
        <v>61</v>
      </c>
      <c r="R422" t="s">
        <v>172</v>
      </c>
      <c r="S422" t="s">
        <v>38</v>
      </c>
      <c r="T422" t="s">
        <v>93</v>
      </c>
      <c r="U422" t="s">
        <v>2315</v>
      </c>
      <c r="V422" t="s">
        <v>81</v>
      </c>
      <c r="W422" t="s">
        <v>42</v>
      </c>
      <c r="X422" t="s">
        <v>53</v>
      </c>
    </row>
    <row r="423" spans="1:24" ht="13.5" customHeight="1" x14ac:dyDescent="0.45">
      <c r="A423" t="s">
        <v>2317</v>
      </c>
      <c r="E423" t="s">
        <v>2318</v>
      </c>
      <c r="G423" s="45">
        <v>20755597</v>
      </c>
      <c r="H423" t="s">
        <v>2319</v>
      </c>
      <c r="I423" s="6" t="s">
        <v>29</v>
      </c>
      <c r="J423" s="1" t="s">
        <v>169</v>
      </c>
      <c r="K423" s="6" t="s">
        <v>2320</v>
      </c>
      <c r="L423" s="32" t="s">
        <v>2321</v>
      </c>
      <c r="M423" s="1" t="s">
        <v>2322</v>
      </c>
      <c r="N423" t="s">
        <v>33</v>
      </c>
      <c r="O423" t="s">
        <v>34</v>
      </c>
      <c r="P423" t="s">
        <v>35</v>
      </c>
      <c r="Q423" t="s">
        <v>61</v>
      </c>
      <c r="R423" t="s">
        <v>50</v>
      </c>
      <c r="S423" t="s">
        <v>38</v>
      </c>
      <c r="T423" t="s">
        <v>39</v>
      </c>
      <c r="U423" t="s">
        <v>40</v>
      </c>
      <c r="V423" t="s">
        <v>41</v>
      </c>
      <c r="W423" t="s">
        <v>42</v>
      </c>
      <c r="X423" t="s">
        <v>53</v>
      </c>
    </row>
    <row r="424" spans="1:24" ht="13.5" customHeight="1" x14ac:dyDescent="0.45">
      <c r="A424" t="s">
        <v>2323</v>
      </c>
      <c r="B424" t="s">
        <v>25</v>
      </c>
      <c r="C424" t="s">
        <v>25</v>
      </c>
      <c r="D424" t="s">
        <v>2324</v>
      </c>
      <c r="E424" t="s">
        <v>2325</v>
      </c>
      <c r="F424">
        <v>10.100199999999999</v>
      </c>
      <c r="G424" s="45" t="s">
        <v>2326</v>
      </c>
      <c r="H424" t="s">
        <v>2327</v>
      </c>
      <c r="I424" s="6" t="s">
        <v>29</v>
      </c>
      <c r="J424" t="s">
        <v>2328</v>
      </c>
      <c r="K424" s="9" t="s">
        <v>31</v>
      </c>
      <c r="L424" s="32" t="s">
        <v>2585</v>
      </c>
      <c r="M424" s="1" t="s">
        <v>2328</v>
      </c>
      <c r="N424" t="s">
        <v>33</v>
      </c>
      <c r="O424" t="s">
        <v>34</v>
      </c>
      <c r="P424" t="s">
        <v>35</v>
      </c>
      <c r="Q424" t="s">
        <v>61</v>
      </c>
      <c r="R424" t="s">
        <v>172</v>
      </c>
      <c r="S424" t="s">
        <v>38</v>
      </c>
      <c r="T424" t="s">
        <v>39</v>
      </c>
      <c r="U424" t="s">
        <v>40</v>
      </c>
      <c r="V424" t="s">
        <v>41</v>
      </c>
      <c r="W424" t="s">
        <v>42</v>
      </c>
      <c r="X424" t="s">
        <v>53</v>
      </c>
    </row>
    <row r="425" spans="1:24" ht="13.5" customHeight="1" x14ac:dyDescent="0.45">
      <c r="A425" t="s">
        <v>2329</v>
      </c>
      <c r="E425" t="s">
        <v>2330</v>
      </c>
      <c r="G425" s="45">
        <v>25890514</v>
      </c>
      <c r="H425" t="s">
        <v>2331</v>
      </c>
      <c r="I425" s="6" t="s">
        <v>46</v>
      </c>
      <c r="J425" s="8" t="s">
        <v>294</v>
      </c>
      <c r="K425" t="s">
        <v>2332</v>
      </c>
      <c r="L425" s="32" t="s">
        <v>77</v>
      </c>
      <c r="M425" s="1" t="s">
        <v>2333</v>
      </c>
      <c r="N425" t="s">
        <v>46</v>
      </c>
      <c r="O425" t="s">
        <v>34</v>
      </c>
      <c r="P425" t="s">
        <v>35</v>
      </c>
      <c r="Q425" t="s">
        <v>49</v>
      </c>
      <c r="R425" t="s">
        <v>172</v>
      </c>
      <c r="S425" t="s">
        <v>38</v>
      </c>
      <c r="T425" t="s">
        <v>39</v>
      </c>
      <c r="U425" t="s">
        <v>40</v>
      </c>
      <c r="V425" t="s">
        <v>80</v>
      </c>
      <c r="W425" t="s">
        <v>42</v>
      </c>
      <c r="X425" t="s">
        <v>43</v>
      </c>
    </row>
    <row r="426" spans="1:24" ht="13.5" customHeight="1" x14ac:dyDescent="0.45">
      <c r="A426">
        <v>2404</v>
      </c>
      <c r="B426" t="s">
        <v>25</v>
      </c>
      <c r="C426" t="s">
        <v>25</v>
      </c>
      <c r="D426" t="s">
        <v>2334</v>
      </c>
      <c r="E426" t="s">
        <v>2335</v>
      </c>
      <c r="F426">
        <v>10.100199999999999</v>
      </c>
      <c r="G426" s="45" t="s">
        <v>2336</v>
      </c>
      <c r="H426" t="s">
        <v>2337</v>
      </c>
      <c r="I426" t="s">
        <v>86</v>
      </c>
      <c r="J426" t="s">
        <v>77</v>
      </c>
      <c r="K426" t="s">
        <v>77</v>
      </c>
      <c r="L426" s="32" t="s">
        <v>77</v>
      </c>
      <c r="M426" t="s">
        <v>77</v>
      </c>
      <c r="N426" t="s">
        <v>78</v>
      </c>
      <c r="O426" t="s">
        <v>34</v>
      </c>
      <c r="P426" t="s">
        <v>79</v>
      </c>
      <c r="Q426" t="s">
        <v>79</v>
      </c>
      <c r="R426" t="s">
        <v>80</v>
      </c>
      <c r="S426" t="s">
        <v>38</v>
      </c>
      <c r="T426" t="s">
        <v>39</v>
      </c>
      <c r="U426" t="s">
        <v>40</v>
      </c>
      <c r="V426" t="s">
        <v>81</v>
      </c>
      <c r="W426" t="s">
        <v>42</v>
      </c>
      <c r="X426" t="s">
        <v>87</v>
      </c>
    </row>
    <row r="427" spans="1:24" ht="13.5" customHeight="1" x14ac:dyDescent="0.45">
      <c r="A427" t="s">
        <v>2338</v>
      </c>
      <c r="B427" t="s">
        <v>25</v>
      </c>
      <c r="C427" t="s">
        <v>25</v>
      </c>
      <c r="D427" t="s">
        <v>2339</v>
      </c>
      <c r="E427" t="s">
        <v>2340</v>
      </c>
      <c r="F427">
        <v>10.1111</v>
      </c>
      <c r="G427" s="45" t="s">
        <v>2341</v>
      </c>
      <c r="H427" t="s">
        <v>2342</v>
      </c>
      <c r="I427" s="6" t="s">
        <v>29</v>
      </c>
      <c r="J427" t="s">
        <v>2343</v>
      </c>
      <c r="K427" s="9" t="s">
        <v>75</v>
      </c>
      <c r="L427" s="32" t="s">
        <v>2344</v>
      </c>
      <c r="M427" s="1" t="s">
        <v>237</v>
      </c>
      <c r="N427" t="s">
        <v>78</v>
      </c>
      <c r="O427" s="8" t="s">
        <v>627</v>
      </c>
      <c r="P427" t="s">
        <v>79</v>
      </c>
      <c r="Q427" t="s">
        <v>79</v>
      </c>
      <c r="R427" t="s">
        <v>415</v>
      </c>
      <c r="S427" t="s">
        <v>38</v>
      </c>
      <c r="T427" t="s">
        <v>93</v>
      </c>
      <c r="U427" t="s">
        <v>2343</v>
      </c>
      <c r="V427" t="s">
        <v>81</v>
      </c>
      <c r="W427" t="s">
        <v>42</v>
      </c>
      <c r="X427" t="s">
        <v>115</v>
      </c>
    </row>
    <row r="428" spans="1:24" ht="13.5" customHeight="1" x14ac:dyDescent="0.45">
      <c r="A428" t="s">
        <v>2345</v>
      </c>
      <c r="B428" t="s">
        <v>25</v>
      </c>
      <c r="C428" t="s">
        <v>25</v>
      </c>
      <c r="D428" t="s">
        <v>2346</v>
      </c>
      <c r="E428" t="s">
        <v>2347</v>
      </c>
      <c r="F428">
        <v>10.1111</v>
      </c>
      <c r="G428" s="45">
        <v>10960031</v>
      </c>
      <c r="H428" t="s">
        <v>2348</v>
      </c>
      <c r="I428" s="6" t="s">
        <v>29</v>
      </c>
      <c r="J428" t="s">
        <v>2349</v>
      </c>
      <c r="K428" s="9" t="s">
        <v>31</v>
      </c>
      <c r="L428" s="32" t="s">
        <v>1216</v>
      </c>
      <c r="M428" s="1" t="s">
        <v>2349</v>
      </c>
      <c r="N428" t="s">
        <v>33</v>
      </c>
      <c r="O428" t="s">
        <v>34</v>
      </c>
      <c r="P428" t="s">
        <v>35</v>
      </c>
      <c r="Q428" t="s">
        <v>61</v>
      </c>
      <c r="R428" t="s">
        <v>172</v>
      </c>
      <c r="S428" t="s">
        <v>38</v>
      </c>
      <c r="T428" t="s">
        <v>39</v>
      </c>
      <c r="U428" t="s">
        <v>40</v>
      </c>
      <c r="V428" t="s">
        <v>80</v>
      </c>
      <c r="W428" t="s">
        <v>42</v>
      </c>
      <c r="X428" t="s">
        <v>53</v>
      </c>
    </row>
    <row r="429" spans="1:24" ht="13.5" customHeight="1" x14ac:dyDescent="0.45">
      <c r="A429" t="s">
        <v>2351</v>
      </c>
      <c r="B429">
        <v>2047</v>
      </c>
      <c r="C429" t="s">
        <v>25</v>
      </c>
      <c r="D429" t="s">
        <v>2352</v>
      </c>
      <c r="E429" t="s">
        <v>2353</v>
      </c>
      <c r="F429">
        <v>10.100199999999999</v>
      </c>
      <c r="G429" s="45">
        <v>18630669</v>
      </c>
      <c r="H429" t="s">
        <v>2354</v>
      </c>
      <c r="I429" s="6" t="s">
        <v>29</v>
      </c>
      <c r="J429" s="8" t="s">
        <v>2355</v>
      </c>
      <c r="K429" s="9" t="s">
        <v>31</v>
      </c>
      <c r="L429" s="32" t="s">
        <v>2087</v>
      </c>
      <c r="M429" s="1" t="s">
        <v>2355</v>
      </c>
      <c r="N429" t="s">
        <v>33</v>
      </c>
      <c r="O429" t="s">
        <v>34</v>
      </c>
      <c r="P429" t="s">
        <v>35</v>
      </c>
      <c r="Q429" t="s">
        <v>61</v>
      </c>
      <c r="R429" t="s">
        <v>172</v>
      </c>
      <c r="S429" t="s">
        <v>38</v>
      </c>
      <c r="T429" t="s">
        <v>93</v>
      </c>
      <c r="U429" t="s">
        <v>2356</v>
      </c>
      <c r="V429" t="s">
        <v>41</v>
      </c>
      <c r="W429" t="s">
        <v>42</v>
      </c>
      <c r="X429" t="s">
        <v>53</v>
      </c>
    </row>
    <row r="430" spans="1:24" ht="13.5" customHeight="1" x14ac:dyDescent="0.45">
      <c r="A430" t="s">
        <v>2357</v>
      </c>
      <c r="E430" t="s">
        <v>2358</v>
      </c>
      <c r="G430" s="45">
        <v>28376722</v>
      </c>
      <c r="H430" t="s">
        <v>2359</v>
      </c>
      <c r="I430" s="6" t="s">
        <v>46</v>
      </c>
      <c r="J430" s="8" t="s">
        <v>294</v>
      </c>
      <c r="K430" s="9" t="s">
        <v>109</v>
      </c>
      <c r="L430" s="32" t="s">
        <v>10237</v>
      </c>
      <c r="M430" s="31" t="s">
        <v>77</v>
      </c>
      <c r="N430" t="s">
        <v>46</v>
      </c>
      <c r="O430" t="s">
        <v>34</v>
      </c>
      <c r="P430" t="s">
        <v>35</v>
      </c>
      <c r="Q430" t="s">
        <v>49</v>
      </c>
      <c r="R430" t="s">
        <v>50</v>
      </c>
      <c r="S430" t="s">
        <v>38</v>
      </c>
      <c r="T430" t="s">
        <v>81</v>
      </c>
      <c r="U430" t="s">
        <v>40</v>
      </c>
      <c r="V430" t="s">
        <v>80</v>
      </c>
      <c r="W430" t="s">
        <v>42</v>
      </c>
      <c r="X430" t="s">
        <v>53</v>
      </c>
    </row>
    <row r="431" spans="1:24" ht="13.5" customHeight="1" x14ac:dyDescent="0.45">
      <c r="A431" t="s">
        <v>2361</v>
      </c>
      <c r="E431" t="s">
        <v>2362</v>
      </c>
      <c r="G431" s="45">
        <v>26924587</v>
      </c>
      <c r="H431" t="s">
        <v>2363</v>
      </c>
      <c r="I431" t="s">
        <v>46</v>
      </c>
      <c r="J431" s="18" t="s">
        <v>2364</v>
      </c>
      <c r="K431" s="9" t="s">
        <v>109</v>
      </c>
      <c r="L431" s="32" t="s">
        <v>2217</v>
      </c>
      <c r="M431" s="8" t="s">
        <v>2365</v>
      </c>
      <c r="N431" t="s">
        <v>46</v>
      </c>
      <c r="O431" s="18" t="s">
        <v>2366</v>
      </c>
      <c r="P431" t="s">
        <v>35</v>
      </c>
      <c r="Q431" t="s">
        <v>49</v>
      </c>
      <c r="R431" t="s">
        <v>50</v>
      </c>
      <c r="S431" t="s">
        <v>38</v>
      </c>
      <c r="T431" t="s">
        <v>39</v>
      </c>
      <c r="U431" t="s">
        <v>40</v>
      </c>
      <c r="V431" t="s">
        <v>41</v>
      </c>
      <c r="W431" t="s">
        <v>42</v>
      </c>
      <c r="X431" t="s">
        <v>53</v>
      </c>
    </row>
    <row r="432" spans="1:24" ht="13.5" customHeight="1" x14ac:dyDescent="0.45">
      <c r="A432" t="s">
        <v>2367</v>
      </c>
      <c r="B432" t="s">
        <v>25</v>
      </c>
      <c r="C432" t="s">
        <v>25</v>
      </c>
      <c r="D432" t="s">
        <v>2368</v>
      </c>
      <c r="E432" t="s">
        <v>2369</v>
      </c>
      <c r="F432">
        <v>10.1111</v>
      </c>
      <c r="G432" s="45">
        <v>13652222</v>
      </c>
      <c r="H432" t="s">
        <v>2370</v>
      </c>
      <c r="I432" s="6" t="s">
        <v>29</v>
      </c>
      <c r="J432" t="s">
        <v>2371</v>
      </c>
      <c r="K432" s="9" t="s">
        <v>31</v>
      </c>
      <c r="L432" s="32" t="s">
        <v>2372</v>
      </c>
      <c r="M432" s="1" t="s">
        <v>2371</v>
      </c>
      <c r="N432" t="s">
        <v>33</v>
      </c>
      <c r="O432" t="s">
        <v>34</v>
      </c>
      <c r="P432" t="s">
        <v>35</v>
      </c>
      <c r="Q432" t="s">
        <v>61</v>
      </c>
      <c r="R432" t="s">
        <v>50</v>
      </c>
      <c r="S432" t="s">
        <v>38</v>
      </c>
      <c r="T432" t="s">
        <v>39</v>
      </c>
      <c r="U432" t="s">
        <v>40</v>
      </c>
      <c r="V432" t="s">
        <v>41</v>
      </c>
      <c r="W432" t="s">
        <v>42</v>
      </c>
      <c r="X432" t="s">
        <v>53</v>
      </c>
    </row>
    <row r="433" spans="1:24" ht="13.5" customHeight="1" x14ac:dyDescent="0.45">
      <c r="A433" t="s">
        <v>2373</v>
      </c>
      <c r="B433" t="s">
        <v>25</v>
      </c>
      <c r="C433" t="s">
        <v>25</v>
      </c>
      <c r="D433" t="s">
        <v>2374</v>
      </c>
      <c r="E433" t="s">
        <v>2375</v>
      </c>
      <c r="F433">
        <v>10.1111</v>
      </c>
      <c r="G433" s="45">
        <v>14429071</v>
      </c>
      <c r="H433" t="s">
        <v>2376</v>
      </c>
      <c r="I433" s="6" t="s">
        <v>29</v>
      </c>
      <c r="J433" t="s">
        <v>2377</v>
      </c>
      <c r="K433" s="9" t="s">
        <v>31</v>
      </c>
      <c r="L433" s="32" t="s">
        <v>3525</v>
      </c>
      <c r="M433" s="1" t="s">
        <v>2377</v>
      </c>
      <c r="N433" t="s">
        <v>33</v>
      </c>
      <c r="O433" t="s">
        <v>34</v>
      </c>
      <c r="P433" t="s">
        <v>35</v>
      </c>
      <c r="Q433" t="s">
        <v>61</v>
      </c>
      <c r="R433" t="s">
        <v>50</v>
      </c>
      <c r="S433" t="s">
        <v>38</v>
      </c>
      <c r="T433" t="s">
        <v>39</v>
      </c>
      <c r="U433" t="s">
        <v>40</v>
      </c>
      <c r="V433" t="s">
        <v>41</v>
      </c>
      <c r="W433" t="s">
        <v>42</v>
      </c>
      <c r="X433" t="s">
        <v>53</v>
      </c>
    </row>
    <row r="434" spans="1:24" ht="13.5" customHeight="1" x14ac:dyDescent="0.45">
      <c r="A434" t="s">
        <v>2378</v>
      </c>
      <c r="E434" t="s">
        <v>2379</v>
      </c>
      <c r="F434">
        <v>10.1</v>
      </c>
      <c r="G434" s="45">
        <v>220500068</v>
      </c>
      <c r="H434" t="s">
        <v>2380</v>
      </c>
      <c r="I434" t="s">
        <v>46</v>
      </c>
      <c r="J434" t="s">
        <v>2381</v>
      </c>
      <c r="L434" s="32" t="s">
        <v>10267</v>
      </c>
      <c r="M434" t="s">
        <v>2381</v>
      </c>
      <c r="N434" t="s">
        <v>46</v>
      </c>
      <c r="O434" t="s">
        <v>2382</v>
      </c>
      <c r="P434" t="s">
        <v>35</v>
      </c>
      <c r="Q434" t="s">
        <v>49</v>
      </c>
      <c r="R434" t="s">
        <v>172</v>
      </c>
      <c r="S434" t="s">
        <v>38</v>
      </c>
      <c r="T434" t="s">
        <v>77</v>
      </c>
      <c r="U434" t="s">
        <v>77</v>
      </c>
      <c r="V434" t="s">
        <v>81</v>
      </c>
      <c r="W434" t="s">
        <v>42</v>
      </c>
      <c r="X434" t="s">
        <v>53</v>
      </c>
    </row>
    <row r="435" spans="1:24" ht="13.5" customHeight="1" x14ac:dyDescent="0.45">
      <c r="A435" t="s">
        <v>2383</v>
      </c>
      <c r="E435" s="38" t="s">
        <v>2384</v>
      </c>
      <c r="G435" s="45">
        <v>21630097</v>
      </c>
      <c r="H435" t="s">
        <v>2385</v>
      </c>
      <c r="I435" s="6" t="s">
        <v>29</v>
      </c>
      <c r="J435" s="8" t="s">
        <v>74</v>
      </c>
      <c r="K435" s="9" t="s">
        <v>31</v>
      </c>
      <c r="L435" s="32" t="s">
        <v>161</v>
      </c>
      <c r="M435" s="1" t="s">
        <v>2386</v>
      </c>
      <c r="N435" t="s">
        <v>33</v>
      </c>
      <c r="O435" t="s">
        <v>34</v>
      </c>
      <c r="P435" t="s">
        <v>79</v>
      </c>
      <c r="T435" t="s">
        <v>81</v>
      </c>
      <c r="U435" t="s">
        <v>40</v>
      </c>
      <c r="V435" t="s">
        <v>81</v>
      </c>
      <c r="W435" t="s">
        <v>42</v>
      </c>
      <c r="X435" t="s">
        <v>53</v>
      </c>
    </row>
    <row r="436" spans="1:24" ht="13.5" customHeight="1" x14ac:dyDescent="0.45">
      <c r="A436" t="s">
        <v>2387</v>
      </c>
      <c r="B436" t="s">
        <v>25</v>
      </c>
      <c r="C436" t="s">
        <v>25</v>
      </c>
      <c r="D436" t="s">
        <v>2388</v>
      </c>
      <c r="E436" t="s">
        <v>2389</v>
      </c>
      <c r="F436">
        <v>10.100199999999999</v>
      </c>
      <c r="G436" s="45">
        <v>10982353</v>
      </c>
      <c r="H436" t="s">
        <v>2390</v>
      </c>
      <c r="I436" s="6" t="s">
        <v>29</v>
      </c>
      <c r="J436" s="1" t="s">
        <v>2391</v>
      </c>
      <c r="K436" s="9" t="s">
        <v>31</v>
      </c>
      <c r="L436" s="32" t="s">
        <v>1513</v>
      </c>
      <c r="M436" t="str">
        <f>"https://onlinelibrary.wiley.com/page/journal/"&amp;G436&amp;"/homepage/FundedAccess.html"</f>
        <v>https://onlinelibrary.wiley.com/page/journal/10982353/homepage/FundedAccess.html</v>
      </c>
      <c r="N436" t="s">
        <v>33</v>
      </c>
      <c r="O436" t="s">
        <v>34</v>
      </c>
      <c r="P436" t="s">
        <v>35</v>
      </c>
      <c r="Q436" t="s">
        <v>61</v>
      </c>
      <c r="R436" t="s">
        <v>80</v>
      </c>
      <c r="S436" t="s">
        <v>38</v>
      </c>
      <c r="T436" t="s">
        <v>39</v>
      </c>
      <c r="U436" t="s">
        <v>40</v>
      </c>
      <c r="V436" t="s">
        <v>41</v>
      </c>
      <c r="W436" t="s">
        <v>42</v>
      </c>
      <c r="X436" t="s">
        <v>43</v>
      </c>
    </row>
    <row r="437" spans="1:24" ht="13.5" customHeight="1" x14ac:dyDescent="0.45">
      <c r="A437" t="s">
        <v>2392</v>
      </c>
      <c r="B437" t="s">
        <v>25</v>
      </c>
      <c r="C437" t="s">
        <v>25</v>
      </c>
      <c r="D437" t="s">
        <v>2393</v>
      </c>
      <c r="E437" t="s">
        <v>2393</v>
      </c>
      <c r="F437">
        <v>10.100199999999999</v>
      </c>
      <c r="G437" s="45">
        <v>10982353</v>
      </c>
      <c r="H437" t="s">
        <v>2394</v>
      </c>
      <c r="I437" t="s">
        <v>46</v>
      </c>
      <c r="J437" t="s">
        <v>2395</v>
      </c>
      <c r="K437" t="s">
        <v>109</v>
      </c>
      <c r="L437" s="32" t="s">
        <v>5662</v>
      </c>
      <c r="M437" s="8" t="s">
        <v>2396</v>
      </c>
      <c r="N437" t="s">
        <v>46</v>
      </c>
      <c r="O437" t="s">
        <v>2396</v>
      </c>
      <c r="P437" t="s">
        <v>35</v>
      </c>
      <c r="Q437" t="s">
        <v>49</v>
      </c>
      <c r="R437" t="s">
        <v>50</v>
      </c>
      <c r="S437" t="s">
        <v>38</v>
      </c>
      <c r="T437" t="s">
        <v>39</v>
      </c>
      <c r="U437" t="s">
        <v>40</v>
      </c>
      <c r="V437" t="s">
        <v>41</v>
      </c>
      <c r="W437" t="s">
        <v>42</v>
      </c>
      <c r="X437" t="s">
        <v>53</v>
      </c>
    </row>
    <row r="438" spans="1:24" ht="13.5" customHeight="1" x14ac:dyDescent="0.45">
      <c r="A438" t="s">
        <v>2397</v>
      </c>
      <c r="B438" t="s">
        <v>25</v>
      </c>
      <c r="C438" t="s">
        <v>25</v>
      </c>
      <c r="D438" t="s">
        <v>2398</v>
      </c>
      <c r="E438" t="s">
        <v>2399</v>
      </c>
      <c r="F438">
        <v>10.1111</v>
      </c>
      <c r="G438" s="45">
        <v>13652230</v>
      </c>
      <c r="H438" t="s">
        <v>2400</v>
      </c>
      <c r="I438" s="6" t="s">
        <v>29</v>
      </c>
      <c r="J438" t="s">
        <v>2401</v>
      </c>
      <c r="K438" s="9" t="s">
        <v>31</v>
      </c>
      <c r="L438" s="32" t="s">
        <v>32</v>
      </c>
      <c r="M438" t="str">
        <f>"http://onlinelibrary.wiley.com/journal/"&amp;G438&amp;"/homepage/FundedAccess.html"</f>
        <v>http://onlinelibrary.wiley.com/journal/13652230/homepage/FundedAccess.html</v>
      </c>
      <c r="N438" t="s">
        <v>33</v>
      </c>
      <c r="O438" t="s">
        <v>34</v>
      </c>
      <c r="P438" t="s">
        <v>35</v>
      </c>
      <c r="Q438" t="s">
        <v>61</v>
      </c>
      <c r="R438" t="s">
        <v>50</v>
      </c>
      <c r="S438" t="s">
        <v>38</v>
      </c>
      <c r="T438" t="s">
        <v>39</v>
      </c>
      <c r="U438" t="s">
        <v>40</v>
      </c>
      <c r="V438" t="s">
        <v>80</v>
      </c>
      <c r="W438" t="s">
        <v>42</v>
      </c>
      <c r="X438" t="s">
        <v>53</v>
      </c>
    </row>
    <row r="439" spans="1:24" ht="13.5" customHeight="1" x14ac:dyDescent="0.45">
      <c r="A439" t="s">
        <v>2402</v>
      </c>
      <c r="B439" t="s">
        <v>25</v>
      </c>
      <c r="C439" t="s">
        <v>25</v>
      </c>
      <c r="D439" t="s">
        <v>2403</v>
      </c>
      <c r="E439" t="s">
        <v>2403</v>
      </c>
      <c r="F439">
        <v>10.1111</v>
      </c>
      <c r="G439" s="45">
        <v>17591961</v>
      </c>
      <c r="H439" t="s">
        <v>2404</v>
      </c>
      <c r="I439" s="6" t="s">
        <v>29</v>
      </c>
      <c r="J439" t="s">
        <v>2405</v>
      </c>
      <c r="K439" s="9" t="s">
        <v>59</v>
      </c>
      <c r="L439" s="32" t="s">
        <v>1125</v>
      </c>
      <c r="M439" t="str">
        <f>"http://onlinelibrary.wiley.com/journal/"&amp;G439&amp;"/homepage/FundedAccess.html"</f>
        <v>http://onlinelibrary.wiley.com/journal/17591961/homepage/FundedAccess.html</v>
      </c>
      <c r="N439" t="s">
        <v>33</v>
      </c>
      <c r="O439" t="s">
        <v>34</v>
      </c>
      <c r="P439" t="s">
        <v>35</v>
      </c>
      <c r="Q439" t="s">
        <v>61</v>
      </c>
      <c r="R439" t="s">
        <v>172</v>
      </c>
      <c r="S439" t="s">
        <v>38</v>
      </c>
      <c r="T439" t="s">
        <v>39</v>
      </c>
      <c r="U439" t="s">
        <v>40</v>
      </c>
      <c r="V439" t="s">
        <v>80</v>
      </c>
      <c r="W439" t="s">
        <v>42</v>
      </c>
      <c r="X439" t="s">
        <v>53</v>
      </c>
    </row>
    <row r="440" spans="1:24" ht="13.5" customHeight="1" x14ac:dyDescent="0.45">
      <c r="A440" t="s">
        <v>2406</v>
      </c>
      <c r="B440" t="s">
        <v>25</v>
      </c>
      <c r="C440" t="s">
        <v>25</v>
      </c>
      <c r="D440" t="s">
        <v>2407</v>
      </c>
      <c r="E440" t="s">
        <v>2408</v>
      </c>
      <c r="F440">
        <v>10.1111</v>
      </c>
      <c r="G440" s="45">
        <v>14401681</v>
      </c>
      <c r="H440" t="s">
        <v>2409</v>
      </c>
      <c r="I440" s="6" t="s">
        <v>29</v>
      </c>
      <c r="J440" t="s">
        <v>2410</v>
      </c>
      <c r="K440" s="9" t="s">
        <v>59</v>
      </c>
      <c r="L440" s="32" t="s">
        <v>3525</v>
      </c>
      <c r="M440" t="str">
        <f>"http://onlinelibrary.wiley.com/journal/"&amp;G440&amp;"/homepage/FundedAccess.html"</f>
        <v>http://onlinelibrary.wiley.com/journal/14401681/homepage/FundedAccess.html</v>
      </c>
      <c r="N440" t="s">
        <v>33</v>
      </c>
      <c r="O440" t="s">
        <v>34</v>
      </c>
      <c r="P440" t="s">
        <v>35</v>
      </c>
      <c r="Q440" t="s">
        <v>61</v>
      </c>
      <c r="R440" t="s">
        <v>172</v>
      </c>
      <c r="S440" t="s">
        <v>38</v>
      </c>
      <c r="T440" t="s">
        <v>39</v>
      </c>
      <c r="U440" t="s">
        <v>40</v>
      </c>
      <c r="V440" t="s">
        <v>41</v>
      </c>
      <c r="W440" t="s">
        <v>42</v>
      </c>
      <c r="X440" t="s">
        <v>53</v>
      </c>
    </row>
    <row r="441" spans="1:24" ht="13.5" customHeight="1" x14ac:dyDescent="0.45">
      <c r="A441" t="s">
        <v>2411</v>
      </c>
      <c r="E441" t="s">
        <v>2412</v>
      </c>
      <c r="G441" s="45">
        <v>28363973</v>
      </c>
      <c r="H441" t="s">
        <v>2413</v>
      </c>
      <c r="I441" s="6" t="s">
        <v>46</v>
      </c>
      <c r="J441" s="1" t="s">
        <v>2414</v>
      </c>
      <c r="K441" s="9" t="s">
        <v>109</v>
      </c>
      <c r="L441" s="32" t="s">
        <v>2415</v>
      </c>
      <c r="M441" s="1" t="s">
        <v>2414</v>
      </c>
      <c r="N441" t="s">
        <v>46</v>
      </c>
      <c r="O441" t="s">
        <v>34</v>
      </c>
      <c r="P441" t="s">
        <v>35</v>
      </c>
      <c r="Q441" t="s">
        <v>49</v>
      </c>
      <c r="R441" t="s">
        <v>50</v>
      </c>
      <c r="S441" t="s">
        <v>38</v>
      </c>
      <c r="T441" t="s">
        <v>39</v>
      </c>
      <c r="U441" t="s">
        <v>40</v>
      </c>
      <c r="V441" t="s">
        <v>41</v>
      </c>
      <c r="W441" s="1" t="s">
        <v>2416</v>
      </c>
      <c r="X441" t="s">
        <v>53</v>
      </c>
    </row>
    <row r="442" spans="1:24" ht="13.5" customHeight="1" x14ac:dyDescent="0.45">
      <c r="A442" t="s">
        <v>2417</v>
      </c>
      <c r="E442" t="s">
        <v>2418</v>
      </c>
      <c r="G442" s="45">
        <v>20457022</v>
      </c>
      <c r="H442" t="s">
        <v>2419</v>
      </c>
      <c r="I442" t="s">
        <v>46</v>
      </c>
      <c r="J442" s="1" t="s">
        <v>508</v>
      </c>
      <c r="K442" t="s">
        <v>48</v>
      </c>
      <c r="L442" s="32">
        <v>3690</v>
      </c>
      <c r="M442" s="8" t="s">
        <v>2420</v>
      </c>
      <c r="N442" t="s">
        <v>46</v>
      </c>
      <c r="O442" t="s">
        <v>34</v>
      </c>
      <c r="P442" t="s">
        <v>35</v>
      </c>
      <c r="Q442" t="s">
        <v>49</v>
      </c>
      <c r="R442" t="s">
        <v>50</v>
      </c>
      <c r="S442" t="s">
        <v>38</v>
      </c>
      <c r="T442" t="s">
        <v>39</v>
      </c>
      <c r="U442" t="s">
        <v>40</v>
      </c>
      <c r="V442" t="s">
        <v>41</v>
      </c>
      <c r="W442" t="s">
        <v>42</v>
      </c>
      <c r="X442" t="s">
        <v>53</v>
      </c>
    </row>
    <row r="443" spans="1:24" ht="13.5" customHeight="1" x14ac:dyDescent="0.45">
      <c r="A443" t="s">
        <v>2421</v>
      </c>
      <c r="E443" t="s">
        <v>2422</v>
      </c>
      <c r="G443">
        <v>27680622</v>
      </c>
      <c r="H443" t="s">
        <v>2423</v>
      </c>
      <c r="I443" s="6" t="s">
        <v>46</v>
      </c>
      <c r="J443" s="1" t="s">
        <v>294</v>
      </c>
      <c r="K443" t="s">
        <v>48</v>
      </c>
      <c r="L443" s="32" t="s">
        <v>2424</v>
      </c>
      <c r="N443" t="s">
        <v>46</v>
      </c>
      <c r="O443" t="s">
        <v>34</v>
      </c>
      <c r="P443" t="s">
        <v>35</v>
      </c>
      <c r="Q443" t="s">
        <v>49</v>
      </c>
      <c r="R443" t="s">
        <v>50</v>
      </c>
      <c r="S443" t="s">
        <v>38</v>
      </c>
      <c r="T443" t="s">
        <v>39</v>
      </c>
      <c r="U443" t="s">
        <v>40</v>
      </c>
      <c r="V443" t="s">
        <v>41</v>
      </c>
      <c r="W443" t="s">
        <v>42</v>
      </c>
      <c r="X443" t="s">
        <v>53</v>
      </c>
    </row>
    <row r="444" spans="1:24" ht="13.5" customHeight="1" x14ac:dyDescent="0.45">
      <c r="A444" t="s">
        <v>2425</v>
      </c>
      <c r="E444" t="s">
        <v>2426</v>
      </c>
      <c r="G444">
        <v>20011326</v>
      </c>
      <c r="H444" t="s">
        <v>2427</v>
      </c>
      <c r="I444" t="s">
        <v>46</v>
      </c>
      <c r="J444" s="1" t="s">
        <v>508</v>
      </c>
      <c r="K444" s="9" t="s">
        <v>48</v>
      </c>
      <c r="L444" s="32" t="s">
        <v>6571</v>
      </c>
      <c r="M444" s="8" t="s">
        <v>2428</v>
      </c>
      <c r="O444" s="8" t="s">
        <v>2429</v>
      </c>
      <c r="P444" t="s">
        <v>35</v>
      </c>
      <c r="Q444" t="s">
        <v>49</v>
      </c>
      <c r="R444" t="s">
        <v>50</v>
      </c>
      <c r="S444" t="s">
        <v>38</v>
      </c>
      <c r="T444" t="s">
        <v>81</v>
      </c>
      <c r="U444" s="17" t="s">
        <v>2430</v>
      </c>
      <c r="V444" t="s">
        <v>41</v>
      </c>
      <c r="W444" t="s">
        <v>42</v>
      </c>
      <c r="X444" t="s">
        <v>53</v>
      </c>
    </row>
    <row r="445" spans="1:24" ht="13.5" customHeight="1" x14ac:dyDescent="0.45">
      <c r="A445" t="s">
        <v>2431</v>
      </c>
      <c r="B445" t="s">
        <v>25</v>
      </c>
      <c r="C445" t="s">
        <v>25</v>
      </c>
      <c r="D445" t="s">
        <v>2432</v>
      </c>
      <c r="E445" t="s">
        <v>2433</v>
      </c>
      <c r="F445">
        <v>10.1111</v>
      </c>
      <c r="G445" s="45">
        <v>14401681</v>
      </c>
      <c r="H445" t="s">
        <v>2434</v>
      </c>
      <c r="I445" t="s">
        <v>46</v>
      </c>
      <c r="J445" t="s">
        <v>2435</v>
      </c>
      <c r="K445" s="9" t="s">
        <v>59</v>
      </c>
      <c r="L445" s="32" t="s">
        <v>2989</v>
      </c>
      <c r="M445" s="8" t="s">
        <v>2436</v>
      </c>
      <c r="N445" t="s">
        <v>46</v>
      </c>
      <c r="O445" s="8" t="s">
        <v>2436</v>
      </c>
      <c r="P445" t="s">
        <v>35</v>
      </c>
      <c r="Q445" t="s">
        <v>49</v>
      </c>
      <c r="R445" t="s">
        <v>172</v>
      </c>
      <c r="S445" t="s">
        <v>38</v>
      </c>
      <c r="T445" t="s">
        <v>93</v>
      </c>
      <c r="U445" t="s">
        <v>2435</v>
      </c>
      <c r="V445" t="s">
        <v>41</v>
      </c>
      <c r="W445" t="s">
        <v>42</v>
      </c>
      <c r="X445" t="s">
        <v>53</v>
      </c>
    </row>
    <row r="446" spans="1:24" ht="13.5" customHeight="1" x14ac:dyDescent="0.45">
      <c r="A446" t="s">
        <v>2437</v>
      </c>
      <c r="B446" t="s">
        <v>25</v>
      </c>
      <c r="C446" t="s">
        <v>25</v>
      </c>
      <c r="D446" t="s">
        <v>2438</v>
      </c>
      <c r="E446" t="s">
        <v>2439</v>
      </c>
      <c r="F446">
        <v>10.1111</v>
      </c>
      <c r="G446" s="45">
        <v>14401681</v>
      </c>
      <c r="H446" t="s">
        <v>2440</v>
      </c>
      <c r="I446" t="s">
        <v>46</v>
      </c>
      <c r="J446" t="s">
        <v>2410</v>
      </c>
      <c r="K446" s="9" t="s">
        <v>109</v>
      </c>
      <c r="L446" s="32" t="s">
        <v>3896</v>
      </c>
      <c r="M446" s="1" t="s">
        <v>2410</v>
      </c>
      <c r="N446" t="s">
        <v>33</v>
      </c>
      <c r="O446" t="s">
        <v>34</v>
      </c>
      <c r="P446" t="s">
        <v>35</v>
      </c>
      <c r="Q446" t="s">
        <v>49</v>
      </c>
      <c r="R446" t="s">
        <v>172</v>
      </c>
      <c r="S446" t="s">
        <v>38</v>
      </c>
      <c r="T446" t="s">
        <v>39</v>
      </c>
      <c r="U446" t="s">
        <v>40</v>
      </c>
      <c r="V446" t="s">
        <v>41</v>
      </c>
      <c r="W446" t="s">
        <v>42</v>
      </c>
      <c r="X446" t="s">
        <v>53</v>
      </c>
    </row>
    <row r="447" spans="1:24" ht="13.5" customHeight="1" x14ac:dyDescent="0.45">
      <c r="A447" t="s">
        <v>2442</v>
      </c>
      <c r="B447" t="s">
        <v>25</v>
      </c>
      <c r="C447" t="s">
        <v>25</v>
      </c>
      <c r="D447" t="s">
        <v>2443</v>
      </c>
      <c r="E447" t="s">
        <v>2443</v>
      </c>
      <c r="F447">
        <v>10.1111</v>
      </c>
      <c r="G447" s="45">
        <v>14401681</v>
      </c>
      <c r="H447" t="s">
        <v>2444</v>
      </c>
      <c r="I447" t="s">
        <v>46</v>
      </c>
      <c r="J447" t="s">
        <v>2445</v>
      </c>
      <c r="K447" s="9" t="s">
        <v>31</v>
      </c>
      <c r="L447" s="32" t="s">
        <v>10268</v>
      </c>
      <c r="M447" t="s">
        <v>2446</v>
      </c>
      <c r="N447" t="s">
        <v>46</v>
      </c>
      <c r="O447" t="s">
        <v>2445</v>
      </c>
      <c r="P447" t="s">
        <v>35</v>
      </c>
      <c r="Q447" t="s">
        <v>49</v>
      </c>
      <c r="R447" t="s">
        <v>172</v>
      </c>
      <c r="S447" t="s">
        <v>38</v>
      </c>
      <c r="T447" t="s">
        <v>39</v>
      </c>
      <c r="U447" t="s">
        <v>40</v>
      </c>
      <c r="V447" t="s">
        <v>41</v>
      </c>
      <c r="W447" t="s">
        <v>42</v>
      </c>
      <c r="X447" t="s">
        <v>53</v>
      </c>
    </row>
    <row r="448" spans="1:24" ht="13.5" customHeight="1" x14ac:dyDescent="0.45">
      <c r="A448" t="s">
        <v>2447</v>
      </c>
      <c r="B448" t="s">
        <v>25</v>
      </c>
      <c r="C448" t="s">
        <v>25</v>
      </c>
      <c r="D448" t="s">
        <v>2448</v>
      </c>
      <c r="E448" t="s">
        <v>2449</v>
      </c>
      <c r="F448">
        <v>10.1111</v>
      </c>
      <c r="G448" s="45">
        <v>13652265</v>
      </c>
      <c r="H448" t="s">
        <v>2450</v>
      </c>
      <c r="I448" s="6" t="s">
        <v>29</v>
      </c>
      <c r="J448" t="s">
        <v>2451</v>
      </c>
      <c r="K448" s="9" t="s">
        <v>59</v>
      </c>
      <c r="L448" s="32" t="s">
        <v>718</v>
      </c>
      <c r="M448" s="1" t="s">
        <v>2451</v>
      </c>
      <c r="N448" t="s">
        <v>33</v>
      </c>
      <c r="O448" t="s">
        <v>34</v>
      </c>
      <c r="P448" t="s">
        <v>35</v>
      </c>
      <c r="Q448" t="s">
        <v>61</v>
      </c>
      <c r="R448" t="s">
        <v>50</v>
      </c>
      <c r="S448" t="s">
        <v>38</v>
      </c>
      <c r="T448" t="s">
        <v>39</v>
      </c>
      <c r="U448" t="s">
        <v>40</v>
      </c>
      <c r="V448" t="s">
        <v>41</v>
      </c>
      <c r="W448" t="s">
        <v>42</v>
      </c>
      <c r="X448" t="s">
        <v>53</v>
      </c>
    </row>
    <row r="449" spans="1:24" ht="13.5" customHeight="1" x14ac:dyDescent="0.45">
      <c r="A449" t="s">
        <v>2452</v>
      </c>
      <c r="B449" t="s">
        <v>25</v>
      </c>
      <c r="C449" t="s">
        <v>25</v>
      </c>
      <c r="D449" t="s">
        <v>2453</v>
      </c>
      <c r="E449" t="s">
        <v>2454</v>
      </c>
      <c r="F449">
        <v>10.1111</v>
      </c>
      <c r="G449" s="45">
        <v>13990004</v>
      </c>
      <c r="H449" t="s">
        <v>2455</v>
      </c>
      <c r="I449" s="6" t="s">
        <v>29</v>
      </c>
      <c r="J449" t="s">
        <v>2456</v>
      </c>
      <c r="K449" s="9" t="s">
        <v>31</v>
      </c>
      <c r="L449" s="32" t="s">
        <v>142</v>
      </c>
      <c r="M449" s="1" t="s">
        <v>2456</v>
      </c>
      <c r="N449" t="s">
        <v>33</v>
      </c>
      <c r="O449" t="s">
        <v>34</v>
      </c>
      <c r="P449" t="s">
        <v>35</v>
      </c>
      <c r="Q449" t="s">
        <v>61</v>
      </c>
      <c r="R449" t="s">
        <v>50</v>
      </c>
      <c r="S449" t="s">
        <v>38</v>
      </c>
      <c r="T449" t="s">
        <v>39</v>
      </c>
      <c r="U449" t="s">
        <v>40</v>
      </c>
      <c r="V449" t="s">
        <v>41</v>
      </c>
      <c r="W449" t="s">
        <v>42</v>
      </c>
      <c r="X449" t="s">
        <v>53</v>
      </c>
    </row>
    <row r="450" spans="1:24" ht="13.5" customHeight="1" x14ac:dyDescent="0.45">
      <c r="A450" t="s">
        <v>2458</v>
      </c>
      <c r="B450" t="s">
        <v>25</v>
      </c>
      <c r="C450" t="s">
        <v>25</v>
      </c>
      <c r="D450" t="s">
        <v>2459</v>
      </c>
      <c r="E450" t="s">
        <v>2460</v>
      </c>
      <c r="F450">
        <v>10.1111</v>
      </c>
      <c r="G450" s="45">
        <v>17088208</v>
      </c>
      <c r="H450" t="s">
        <v>2461</v>
      </c>
      <c r="I450" s="6" t="s">
        <v>29</v>
      </c>
      <c r="J450" t="s">
        <v>2462</v>
      </c>
      <c r="K450" s="9" t="s">
        <v>31</v>
      </c>
      <c r="L450" s="32" t="s">
        <v>10232</v>
      </c>
      <c r="M450" s="1" t="s">
        <v>2462</v>
      </c>
      <c r="N450" t="s">
        <v>33</v>
      </c>
      <c r="O450" t="s">
        <v>34</v>
      </c>
      <c r="P450" t="s">
        <v>35</v>
      </c>
      <c r="Q450" t="s">
        <v>61</v>
      </c>
      <c r="R450" t="s">
        <v>172</v>
      </c>
      <c r="S450" t="s">
        <v>38</v>
      </c>
      <c r="T450" t="s">
        <v>39</v>
      </c>
      <c r="U450" t="s">
        <v>40</v>
      </c>
      <c r="V450" t="s">
        <v>41</v>
      </c>
      <c r="W450" t="s">
        <v>42</v>
      </c>
      <c r="X450" t="s">
        <v>53</v>
      </c>
    </row>
    <row r="451" spans="1:24" ht="13.5" customHeight="1" x14ac:dyDescent="0.45">
      <c r="A451" t="s">
        <v>2463</v>
      </c>
      <c r="B451" t="s">
        <v>25</v>
      </c>
      <c r="C451" t="s">
        <v>25</v>
      </c>
      <c r="D451" t="s">
        <v>2464</v>
      </c>
      <c r="E451" t="s">
        <v>2464</v>
      </c>
      <c r="F451">
        <v>10.100199999999999</v>
      </c>
      <c r="G451" s="45">
        <v>20462484</v>
      </c>
      <c r="H451" t="s">
        <v>2465</v>
      </c>
      <c r="I451" t="s">
        <v>86</v>
      </c>
      <c r="J451" t="s">
        <v>77</v>
      </c>
      <c r="K451" t="s">
        <v>77</v>
      </c>
      <c r="L451" s="32" t="s">
        <v>77</v>
      </c>
      <c r="M451" t="s">
        <v>77</v>
      </c>
      <c r="N451" t="s">
        <v>33</v>
      </c>
      <c r="O451" t="s">
        <v>34</v>
      </c>
      <c r="P451" t="s">
        <v>35</v>
      </c>
      <c r="Q451" t="s">
        <v>61</v>
      </c>
      <c r="R451" t="s">
        <v>172</v>
      </c>
      <c r="S451" t="s">
        <v>38</v>
      </c>
      <c r="T451" t="s">
        <v>39</v>
      </c>
      <c r="U451" t="s">
        <v>40</v>
      </c>
      <c r="V451" t="s">
        <v>80</v>
      </c>
      <c r="W451" t="s">
        <v>42</v>
      </c>
      <c r="X451" t="s">
        <v>53</v>
      </c>
    </row>
    <row r="452" spans="1:24" ht="13.5" customHeight="1" x14ac:dyDescent="0.45">
      <c r="A452" t="s">
        <v>2466</v>
      </c>
      <c r="B452" t="s">
        <v>25</v>
      </c>
      <c r="C452" t="s">
        <v>25</v>
      </c>
      <c r="D452" t="s">
        <v>2467</v>
      </c>
      <c r="E452" t="s">
        <v>2468</v>
      </c>
      <c r="F452">
        <v>10.1111</v>
      </c>
      <c r="G452" s="45">
        <v>17588111</v>
      </c>
      <c r="H452" t="s">
        <v>2469</v>
      </c>
      <c r="I452" s="6" t="s">
        <v>29</v>
      </c>
      <c r="J452" t="s">
        <v>2470</v>
      </c>
      <c r="K452" s="9" t="s">
        <v>31</v>
      </c>
      <c r="L452" s="32" t="s">
        <v>889</v>
      </c>
      <c r="M452" s="1" t="s">
        <v>2470</v>
      </c>
      <c r="N452" t="s">
        <v>33</v>
      </c>
      <c r="O452" t="s">
        <v>34</v>
      </c>
      <c r="P452" t="s">
        <v>35</v>
      </c>
      <c r="Q452" t="s">
        <v>61</v>
      </c>
      <c r="R452" t="s">
        <v>172</v>
      </c>
      <c r="S452" t="s">
        <v>38</v>
      </c>
      <c r="T452" t="s">
        <v>39</v>
      </c>
      <c r="U452" t="s">
        <v>40</v>
      </c>
      <c r="V452" t="s">
        <v>41</v>
      </c>
      <c r="W452" t="s">
        <v>42</v>
      </c>
      <c r="X452" t="s">
        <v>53</v>
      </c>
    </row>
    <row r="453" spans="1:24" ht="13.5" customHeight="1" x14ac:dyDescent="0.45">
      <c r="A453" t="s">
        <v>2471</v>
      </c>
      <c r="B453" t="s">
        <v>25</v>
      </c>
      <c r="C453" t="s">
        <v>25</v>
      </c>
      <c r="D453" t="s">
        <v>2472</v>
      </c>
      <c r="E453" t="s">
        <v>2473</v>
      </c>
      <c r="F453">
        <v>10.1111</v>
      </c>
      <c r="G453" s="45">
        <v>16000501</v>
      </c>
      <c r="H453" t="s">
        <v>2474</v>
      </c>
      <c r="I453" s="6" t="s">
        <v>29</v>
      </c>
      <c r="J453" t="s">
        <v>2475</v>
      </c>
      <c r="K453" s="9" t="s">
        <v>59</v>
      </c>
      <c r="L453" s="32" t="s">
        <v>10217</v>
      </c>
      <c r="M453" s="1" t="s">
        <v>2475</v>
      </c>
      <c r="N453" t="s">
        <v>33</v>
      </c>
      <c r="O453" t="s">
        <v>34</v>
      </c>
      <c r="P453" t="s">
        <v>35</v>
      </c>
      <c r="Q453" t="s">
        <v>61</v>
      </c>
      <c r="R453" t="s">
        <v>50</v>
      </c>
      <c r="S453" t="s">
        <v>38</v>
      </c>
      <c r="T453" t="s">
        <v>39</v>
      </c>
      <c r="U453" t="s">
        <v>40</v>
      </c>
      <c r="V453" t="s">
        <v>41</v>
      </c>
      <c r="W453" t="s">
        <v>42</v>
      </c>
      <c r="X453" t="s">
        <v>53</v>
      </c>
    </row>
    <row r="454" spans="1:24" ht="13.5" customHeight="1" x14ac:dyDescent="0.45">
      <c r="A454" t="s">
        <v>2476</v>
      </c>
      <c r="B454" t="s">
        <v>25</v>
      </c>
      <c r="C454" t="s">
        <v>25</v>
      </c>
      <c r="D454" t="s">
        <v>2477</v>
      </c>
      <c r="E454" t="s">
        <v>2478</v>
      </c>
      <c r="F454">
        <v>10.1111</v>
      </c>
      <c r="G454" s="45">
        <v>17494486</v>
      </c>
      <c r="H454" t="s">
        <v>2479</v>
      </c>
      <c r="I454" s="6" t="s">
        <v>29</v>
      </c>
      <c r="J454" t="s">
        <v>2480</v>
      </c>
      <c r="K454" s="9" t="s">
        <v>31</v>
      </c>
      <c r="L454" s="32" t="s">
        <v>269</v>
      </c>
      <c r="M454" s="1" t="s">
        <v>2480</v>
      </c>
      <c r="N454" t="s">
        <v>33</v>
      </c>
      <c r="O454" t="s">
        <v>34</v>
      </c>
      <c r="P454" t="s">
        <v>35</v>
      </c>
      <c r="Q454" t="s">
        <v>61</v>
      </c>
      <c r="R454" t="s">
        <v>50</v>
      </c>
      <c r="S454" t="s">
        <v>38</v>
      </c>
      <c r="T454" t="s">
        <v>39</v>
      </c>
      <c r="U454" t="s">
        <v>40</v>
      </c>
      <c r="V454" t="s">
        <v>41</v>
      </c>
      <c r="W454" t="s">
        <v>42</v>
      </c>
      <c r="X454" t="s">
        <v>43</v>
      </c>
    </row>
    <row r="455" spans="1:24" ht="13.5" customHeight="1" x14ac:dyDescent="0.45">
      <c r="A455" t="s">
        <v>2481</v>
      </c>
      <c r="B455" t="s">
        <v>25</v>
      </c>
      <c r="C455" t="s">
        <v>25</v>
      </c>
      <c r="D455" t="s">
        <v>2482</v>
      </c>
      <c r="E455" t="s">
        <v>2483</v>
      </c>
      <c r="F455">
        <v>10.100199999999999</v>
      </c>
      <c r="G455" s="45">
        <v>15326535</v>
      </c>
      <c r="H455" t="s">
        <v>2484</v>
      </c>
      <c r="I455" s="6" t="s">
        <v>29</v>
      </c>
      <c r="J455" t="s">
        <v>2485</v>
      </c>
      <c r="K455" s="9" t="s">
        <v>59</v>
      </c>
      <c r="L455" s="32">
        <v>4410</v>
      </c>
      <c r="M455" s="1" t="s">
        <v>2486</v>
      </c>
      <c r="N455" t="s">
        <v>33</v>
      </c>
      <c r="O455" t="s">
        <v>34</v>
      </c>
      <c r="P455" t="s">
        <v>35</v>
      </c>
      <c r="Q455" t="s">
        <v>61</v>
      </c>
      <c r="R455" t="s">
        <v>172</v>
      </c>
      <c r="S455" t="s">
        <v>38</v>
      </c>
      <c r="T455" t="s">
        <v>93</v>
      </c>
      <c r="U455" t="s">
        <v>2487</v>
      </c>
      <c r="V455" t="s">
        <v>81</v>
      </c>
      <c r="W455" t="s">
        <v>42</v>
      </c>
      <c r="X455" t="s">
        <v>53</v>
      </c>
    </row>
    <row r="456" spans="1:24" ht="13.5" customHeight="1" x14ac:dyDescent="0.45">
      <c r="A456" t="s">
        <v>2488</v>
      </c>
      <c r="B456" t="s">
        <v>2489</v>
      </c>
      <c r="C456" t="s">
        <v>25</v>
      </c>
      <c r="D456" t="s">
        <v>2490</v>
      </c>
      <c r="E456" t="s">
        <v>2491</v>
      </c>
      <c r="F456">
        <v>10.100199999999999</v>
      </c>
      <c r="G456" s="45">
        <v>21607648</v>
      </c>
      <c r="H456" t="s">
        <v>2492</v>
      </c>
      <c r="I456" s="6" t="s">
        <v>29</v>
      </c>
      <c r="J456" t="s">
        <v>2493</v>
      </c>
      <c r="K456" s="9" t="s">
        <v>31</v>
      </c>
      <c r="L456" s="32" t="s">
        <v>2989</v>
      </c>
      <c r="M456" s="1" t="s">
        <v>237</v>
      </c>
      <c r="N456" t="s">
        <v>33</v>
      </c>
      <c r="O456" t="s">
        <v>34</v>
      </c>
      <c r="P456" t="s">
        <v>35</v>
      </c>
      <c r="Q456" t="s">
        <v>61</v>
      </c>
      <c r="R456" t="s">
        <v>415</v>
      </c>
      <c r="S456" t="s">
        <v>38</v>
      </c>
      <c r="T456" t="s">
        <v>93</v>
      </c>
      <c r="U456" t="s">
        <v>2494</v>
      </c>
      <c r="V456" t="s">
        <v>80</v>
      </c>
      <c r="W456" t="s">
        <v>42</v>
      </c>
      <c r="X456" t="s">
        <v>53</v>
      </c>
    </row>
    <row r="457" spans="1:24" ht="13.5" customHeight="1" x14ac:dyDescent="0.45">
      <c r="A457" t="s">
        <v>2495</v>
      </c>
      <c r="B457" t="s">
        <v>25</v>
      </c>
      <c r="C457" t="s">
        <v>25</v>
      </c>
      <c r="D457" t="s">
        <v>2496</v>
      </c>
      <c r="E457" t="s">
        <v>2497</v>
      </c>
      <c r="F457">
        <v>10.1111</v>
      </c>
      <c r="G457" s="45" t="s">
        <v>2498</v>
      </c>
      <c r="H457" t="s">
        <v>2499</v>
      </c>
      <c r="I457" s="6" t="s">
        <v>29</v>
      </c>
      <c r="J457" t="s">
        <v>2500</v>
      </c>
      <c r="K457" s="9" t="s">
        <v>31</v>
      </c>
      <c r="L457" s="32" t="s">
        <v>2585</v>
      </c>
      <c r="M457" s="1" t="s">
        <v>2500</v>
      </c>
      <c r="N457" t="s">
        <v>33</v>
      </c>
      <c r="O457" t="s">
        <v>34</v>
      </c>
      <c r="P457" t="s">
        <v>35</v>
      </c>
      <c r="Q457" t="s">
        <v>61</v>
      </c>
      <c r="R457" t="s">
        <v>172</v>
      </c>
      <c r="S457" t="s">
        <v>38</v>
      </c>
      <c r="T457" t="s">
        <v>39</v>
      </c>
      <c r="U457" t="s">
        <v>2501</v>
      </c>
      <c r="V457" t="s">
        <v>41</v>
      </c>
      <c r="W457" t="s">
        <v>42</v>
      </c>
      <c r="X457" t="s">
        <v>53</v>
      </c>
    </row>
    <row r="458" spans="1:24" ht="13.5" customHeight="1" x14ac:dyDescent="0.45">
      <c r="A458" t="s">
        <v>2502</v>
      </c>
      <c r="B458" t="s">
        <v>25</v>
      </c>
      <c r="C458" t="s">
        <v>25</v>
      </c>
      <c r="D458" t="s">
        <v>2503</v>
      </c>
      <c r="E458" t="s">
        <v>2504</v>
      </c>
      <c r="F458">
        <v>10.100199999999999</v>
      </c>
      <c r="G458" s="45">
        <v>10990879</v>
      </c>
      <c r="H458" t="s">
        <v>2505</v>
      </c>
      <c r="I458" s="6" t="s">
        <v>29</v>
      </c>
      <c r="J458" t="s">
        <v>2506</v>
      </c>
      <c r="K458" s="9" t="s">
        <v>31</v>
      </c>
      <c r="L458" s="32" t="s">
        <v>2441</v>
      </c>
      <c r="M458" s="1" t="s">
        <v>2506</v>
      </c>
      <c r="N458" t="s">
        <v>33</v>
      </c>
      <c r="O458" t="s">
        <v>34</v>
      </c>
      <c r="P458" t="s">
        <v>35</v>
      </c>
      <c r="Q458" t="s">
        <v>61</v>
      </c>
      <c r="R458" t="s">
        <v>172</v>
      </c>
      <c r="S458" t="s">
        <v>38</v>
      </c>
      <c r="T458" t="s">
        <v>39</v>
      </c>
      <c r="U458" t="s">
        <v>40</v>
      </c>
      <c r="V458" t="s">
        <v>41</v>
      </c>
      <c r="W458" t="s">
        <v>42</v>
      </c>
      <c r="X458" t="s">
        <v>53</v>
      </c>
    </row>
    <row r="459" spans="1:24" ht="13.5" customHeight="1" x14ac:dyDescent="0.45">
      <c r="A459" t="s">
        <v>1857</v>
      </c>
      <c r="B459" t="s">
        <v>25</v>
      </c>
      <c r="C459" t="s">
        <v>25</v>
      </c>
      <c r="D459" t="s">
        <v>2507</v>
      </c>
      <c r="E459" t="s">
        <v>2508</v>
      </c>
      <c r="F459">
        <v>10.1111</v>
      </c>
      <c r="G459" s="45" t="s">
        <v>2509</v>
      </c>
      <c r="H459" t="s">
        <v>2510</v>
      </c>
      <c r="I459" s="6" t="s">
        <v>46</v>
      </c>
      <c r="J459" s="8" t="s">
        <v>2511</v>
      </c>
      <c r="K459" s="9" t="s">
        <v>109</v>
      </c>
      <c r="L459" s="32">
        <v>2310</v>
      </c>
      <c r="M459" s="1" t="s">
        <v>2511</v>
      </c>
      <c r="N459" t="s">
        <v>46</v>
      </c>
      <c r="O459" t="s">
        <v>34</v>
      </c>
      <c r="P459" t="s">
        <v>35</v>
      </c>
      <c r="Q459" t="s">
        <v>49</v>
      </c>
      <c r="R459" t="s">
        <v>50</v>
      </c>
      <c r="S459" s="8" t="s">
        <v>2512</v>
      </c>
      <c r="T459" t="s">
        <v>39</v>
      </c>
      <c r="U459" t="s">
        <v>40</v>
      </c>
      <c r="V459" t="s">
        <v>41</v>
      </c>
      <c r="W459" t="s">
        <v>42</v>
      </c>
      <c r="X459" t="s">
        <v>53</v>
      </c>
    </row>
    <row r="460" spans="1:24" ht="13.5" customHeight="1" x14ac:dyDescent="0.45">
      <c r="A460" t="s">
        <v>2513</v>
      </c>
      <c r="B460" t="s">
        <v>25</v>
      </c>
      <c r="C460" t="s">
        <v>25</v>
      </c>
      <c r="D460" t="s">
        <v>2514</v>
      </c>
      <c r="E460" t="s">
        <v>2515</v>
      </c>
      <c r="F460">
        <v>10.1111</v>
      </c>
      <c r="G460" s="45" t="s">
        <v>2516</v>
      </c>
      <c r="H460" t="s">
        <v>2517</v>
      </c>
      <c r="I460" s="6" t="s">
        <v>29</v>
      </c>
      <c r="J460" t="s">
        <v>2518</v>
      </c>
      <c r="K460" s="9" t="s">
        <v>31</v>
      </c>
      <c r="L460" s="32" t="s">
        <v>2302</v>
      </c>
      <c r="M460" s="1" t="s">
        <v>2518</v>
      </c>
      <c r="N460" t="s">
        <v>33</v>
      </c>
      <c r="O460" t="s">
        <v>34</v>
      </c>
      <c r="P460" t="s">
        <v>35</v>
      </c>
      <c r="Q460" t="s">
        <v>61</v>
      </c>
      <c r="R460" t="s">
        <v>50</v>
      </c>
      <c r="S460" t="s">
        <v>38</v>
      </c>
      <c r="T460" t="s">
        <v>39</v>
      </c>
      <c r="U460" t="s">
        <v>40</v>
      </c>
      <c r="V460" t="s">
        <v>41</v>
      </c>
      <c r="W460" t="s">
        <v>42</v>
      </c>
      <c r="X460" t="s">
        <v>43</v>
      </c>
    </row>
    <row r="461" spans="1:24" ht="13.5" customHeight="1" x14ac:dyDescent="0.45">
      <c r="A461" t="s">
        <v>2519</v>
      </c>
      <c r="B461" t="s">
        <v>25</v>
      </c>
      <c r="C461" t="s">
        <v>25</v>
      </c>
      <c r="D461" t="s">
        <v>2520</v>
      </c>
      <c r="E461" t="s">
        <v>2521</v>
      </c>
      <c r="F461">
        <v>10.1111</v>
      </c>
      <c r="G461" s="45">
        <v>13990012</v>
      </c>
      <c r="H461" t="s">
        <v>2522</v>
      </c>
      <c r="I461" s="6" t="s">
        <v>29</v>
      </c>
      <c r="J461" t="s">
        <v>2523</v>
      </c>
      <c r="K461" s="9" t="s">
        <v>59</v>
      </c>
      <c r="L461" s="32" t="s">
        <v>1513</v>
      </c>
      <c r="M461" s="1" t="s">
        <v>2523</v>
      </c>
      <c r="N461" t="s">
        <v>33</v>
      </c>
      <c r="O461" t="s">
        <v>34</v>
      </c>
      <c r="P461" t="s">
        <v>35</v>
      </c>
      <c r="Q461" t="s">
        <v>61</v>
      </c>
      <c r="R461" t="s">
        <v>172</v>
      </c>
      <c r="S461" t="s">
        <v>38</v>
      </c>
      <c r="T461" t="s">
        <v>39</v>
      </c>
      <c r="U461" t="s">
        <v>40</v>
      </c>
      <c r="V461" t="s">
        <v>41</v>
      </c>
      <c r="W461" t="s">
        <v>42</v>
      </c>
      <c r="X461" t="s">
        <v>53</v>
      </c>
    </row>
    <row r="462" spans="1:24" ht="13.5" customHeight="1" x14ac:dyDescent="0.45">
      <c r="A462" t="s">
        <v>2524</v>
      </c>
      <c r="E462" t="s">
        <v>2525</v>
      </c>
      <c r="G462" s="45">
        <v>30062691</v>
      </c>
      <c r="H462" t="s">
        <v>2526</v>
      </c>
      <c r="I462" s="6" t="s">
        <v>46</v>
      </c>
      <c r="J462" s="1" t="s">
        <v>2527</v>
      </c>
      <c r="K462" s="9" t="s">
        <v>109</v>
      </c>
      <c r="L462" s="35" t="s">
        <v>77</v>
      </c>
      <c r="M462" s="1" t="s">
        <v>2527</v>
      </c>
      <c r="N462" t="s">
        <v>46</v>
      </c>
      <c r="O462" s="1" t="s">
        <v>2528</v>
      </c>
      <c r="P462" t="s">
        <v>35</v>
      </c>
      <c r="Q462" s="2" t="s">
        <v>77</v>
      </c>
      <c r="R462" t="s">
        <v>50</v>
      </c>
      <c r="S462" s="1" t="s">
        <v>2528</v>
      </c>
      <c r="T462" t="s">
        <v>81</v>
      </c>
      <c r="U462" t="s">
        <v>40</v>
      </c>
      <c r="V462" t="s">
        <v>41</v>
      </c>
      <c r="W462" s="1" t="s">
        <v>2528</v>
      </c>
      <c r="X462" t="s">
        <v>53</v>
      </c>
    </row>
    <row r="463" spans="1:24" ht="13.5" customHeight="1" x14ac:dyDescent="0.45">
      <c r="A463" t="s">
        <v>2529</v>
      </c>
      <c r="B463" t="s">
        <v>25</v>
      </c>
      <c r="C463" t="s">
        <v>25</v>
      </c>
      <c r="D463" t="s">
        <v>2530</v>
      </c>
      <c r="E463" t="s">
        <v>2531</v>
      </c>
      <c r="F463">
        <v>10.1111</v>
      </c>
      <c r="G463" s="45">
        <v>17555949</v>
      </c>
      <c r="H463" t="s">
        <v>2532</v>
      </c>
      <c r="I463" t="s">
        <v>46</v>
      </c>
      <c r="J463" t="s">
        <v>2533</v>
      </c>
      <c r="K463" t="s">
        <v>48</v>
      </c>
      <c r="L463" s="32" t="s">
        <v>674</v>
      </c>
      <c r="M463" s="1" t="s">
        <v>2533</v>
      </c>
      <c r="N463" t="s">
        <v>33</v>
      </c>
      <c r="O463" t="s">
        <v>34</v>
      </c>
      <c r="P463" t="s">
        <v>35</v>
      </c>
      <c r="Q463" t="s">
        <v>49</v>
      </c>
      <c r="R463" t="s">
        <v>172</v>
      </c>
      <c r="S463" t="s">
        <v>38</v>
      </c>
      <c r="T463" t="s">
        <v>39</v>
      </c>
      <c r="U463" t="s">
        <v>40</v>
      </c>
      <c r="V463" t="s">
        <v>41</v>
      </c>
      <c r="W463" t="s">
        <v>42</v>
      </c>
      <c r="X463" t="s">
        <v>53</v>
      </c>
    </row>
    <row r="464" spans="1:24" ht="13.5" customHeight="1" x14ac:dyDescent="0.45">
      <c r="A464" t="s">
        <v>2534</v>
      </c>
      <c r="E464" t="s">
        <v>2535</v>
      </c>
      <c r="G464" s="45">
        <v>28329023</v>
      </c>
      <c r="H464" t="s">
        <v>2536</v>
      </c>
      <c r="I464" s="6" t="s">
        <v>46</v>
      </c>
      <c r="J464" s="1" t="s">
        <v>2537</v>
      </c>
      <c r="K464" t="s">
        <v>109</v>
      </c>
      <c r="L464" s="32" t="s">
        <v>786</v>
      </c>
      <c r="M464" t="s">
        <v>2537</v>
      </c>
      <c r="N464" t="s">
        <v>46</v>
      </c>
      <c r="O464" s="1" t="s">
        <v>345</v>
      </c>
      <c r="P464" t="s">
        <v>35</v>
      </c>
      <c r="Q464" t="s">
        <v>1563</v>
      </c>
      <c r="R464" t="s">
        <v>50</v>
      </c>
      <c r="S464" s="1" t="s">
        <v>38</v>
      </c>
      <c r="T464" t="s">
        <v>39</v>
      </c>
      <c r="U464" s="1" t="s">
        <v>314</v>
      </c>
      <c r="V464" t="s">
        <v>41</v>
      </c>
      <c r="W464" s="1" t="s">
        <v>42</v>
      </c>
      <c r="X464" t="s">
        <v>198</v>
      </c>
    </row>
    <row r="465" spans="1:24" ht="13.5" customHeight="1" x14ac:dyDescent="0.45">
      <c r="A465" t="s">
        <v>2538</v>
      </c>
      <c r="B465" t="s">
        <v>25</v>
      </c>
      <c r="C465" t="s">
        <v>25</v>
      </c>
      <c r="D465" t="s">
        <v>2539</v>
      </c>
      <c r="E465" t="s">
        <v>2539</v>
      </c>
      <c r="F465">
        <v>10.100199999999999</v>
      </c>
      <c r="G465" s="45">
        <v>15457249</v>
      </c>
      <c r="H465" t="s">
        <v>2540</v>
      </c>
      <c r="I465" s="6" t="s">
        <v>29</v>
      </c>
      <c r="J465" t="s">
        <v>77</v>
      </c>
      <c r="K465" s="21" t="s">
        <v>2541</v>
      </c>
      <c r="L465" s="32" t="s">
        <v>802</v>
      </c>
      <c r="M465" t="s">
        <v>77</v>
      </c>
      <c r="N465" t="s">
        <v>33</v>
      </c>
      <c r="O465" t="s">
        <v>34</v>
      </c>
      <c r="P465" t="s">
        <v>35</v>
      </c>
      <c r="Q465" t="s">
        <v>61</v>
      </c>
      <c r="R465" t="s">
        <v>172</v>
      </c>
      <c r="S465" t="s">
        <v>38</v>
      </c>
      <c r="T465" t="s">
        <v>39</v>
      </c>
      <c r="U465" t="s">
        <v>40</v>
      </c>
      <c r="V465" t="s">
        <v>41</v>
      </c>
      <c r="W465" t="s">
        <v>42</v>
      </c>
      <c r="X465" t="s">
        <v>115</v>
      </c>
    </row>
    <row r="466" spans="1:24" ht="13.5" customHeight="1" x14ac:dyDescent="0.45">
      <c r="A466" t="s">
        <v>2542</v>
      </c>
      <c r="E466" t="s">
        <v>2543</v>
      </c>
      <c r="G466" s="45">
        <v>25177567</v>
      </c>
      <c r="H466" t="s">
        <v>2544</v>
      </c>
      <c r="I466" t="s">
        <v>46</v>
      </c>
      <c r="J466" s="1" t="s">
        <v>2545</v>
      </c>
      <c r="K466" t="s">
        <v>1497</v>
      </c>
      <c r="L466" s="32">
        <v>2300</v>
      </c>
      <c r="M466" s="1" t="s">
        <v>2545</v>
      </c>
      <c r="N466" t="s">
        <v>46</v>
      </c>
      <c r="O466" t="s">
        <v>34</v>
      </c>
      <c r="P466" t="s">
        <v>35</v>
      </c>
      <c r="Q466" t="s">
        <v>49</v>
      </c>
      <c r="R466" t="s">
        <v>50</v>
      </c>
      <c r="S466" s="8" t="s">
        <v>2546</v>
      </c>
      <c r="T466" t="s">
        <v>39</v>
      </c>
      <c r="U466" s="8" t="s">
        <v>2546</v>
      </c>
      <c r="V466" t="s">
        <v>41</v>
      </c>
      <c r="W466" s="8" t="s">
        <v>2546</v>
      </c>
      <c r="X466" t="s">
        <v>53</v>
      </c>
    </row>
    <row r="467" spans="1:24" ht="13.5" customHeight="1" x14ac:dyDescent="0.45">
      <c r="A467" t="s">
        <v>2547</v>
      </c>
      <c r="B467" t="s">
        <v>25</v>
      </c>
      <c r="C467" t="s">
        <v>25</v>
      </c>
      <c r="D467" t="s">
        <v>2548</v>
      </c>
      <c r="E467" t="s">
        <v>2549</v>
      </c>
      <c r="F467">
        <v>10.1111</v>
      </c>
      <c r="G467" s="45">
        <v>15516709</v>
      </c>
      <c r="H467" t="s">
        <v>2550</v>
      </c>
      <c r="I467" s="6" t="s">
        <v>29</v>
      </c>
      <c r="J467" s="8" t="s">
        <v>2551</v>
      </c>
      <c r="K467" s="9" t="s">
        <v>31</v>
      </c>
      <c r="L467" s="32">
        <v>4000</v>
      </c>
      <c r="M467" s="1" t="s">
        <v>2551</v>
      </c>
      <c r="N467" t="s">
        <v>78</v>
      </c>
      <c r="O467" s="8" t="s">
        <v>2552</v>
      </c>
      <c r="P467" t="s">
        <v>35</v>
      </c>
      <c r="Q467" t="s">
        <v>2553</v>
      </c>
      <c r="R467" t="s">
        <v>415</v>
      </c>
      <c r="S467" t="s">
        <v>38</v>
      </c>
      <c r="T467" t="s">
        <v>39</v>
      </c>
      <c r="U467" t="s">
        <v>2554</v>
      </c>
      <c r="V467" t="s">
        <v>81</v>
      </c>
      <c r="W467" t="s">
        <v>42</v>
      </c>
      <c r="X467" t="s">
        <v>53</v>
      </c>
    </row>
    <row r="468" spans="1:24" ht="13.5" customHeight="1" x14ac:dyDescent="0.45">
      <c r="A468" t="s">
        <v>2555</v>
      </c>
      <c r="B468" t="s">
        <v>25</v>
      </c>
      <c r="C468" t="s">
        <v>25</v>
      </c>
      <c r="D468" t="s">
        <v>2556</v>
      </c>
      <c r="E468" t="s">
        <v>2557</v>
      </c>
      <c r="F468">
        <v>10.100199999999999</v>
      </c>
      <c r="G468" s="45">
        <v>19437579</v>
      </c>
      <c r="H468" t="s">
        <v>2558</v>
      </c>
      <c r="I468" t="s">
        <v>86</v>
      </c>
      <c r="J468" t="s">
        <v>77</v>
      </c>
      <c r="K468" t="s">
        <v>486</v>
      </c>
      <c r="L468" s="32" t="s">
        <v>77</v>
      </c>
      <c r="M468" t="s">
        <v>77</v>
      </c>
      <c r="N468" t="s">
        <v>33</v>
      </c>
      <c r="O468" s="8" t="s">
        <v>34</v>
      </c>
      <c r="P468" t="s">
        <v>35</v>
      </c>
      <c r="Q468" t="s">
        <v>36</v>
      </c>
      <c r="R468" t="s">
        <v>172</v>
      </c>
      <c r="S468" t="s">
        <v>38</v>
      </c>
      <c r="T468" t="s">
        <v>39</v>
      </c>
      <c r="U468" t="s">
        <v>40</v>
      </c>
      <c r="V468" t="s">
        <v>81</v>
      </c>
      <c r="W468" t="s">
        <v>42</v>
      </c>
      <c r="X468" t="s">
        <v>115</v>
      </c>
    </row>
    <row r="469" spans="1:24" ht="13.5" customHeight="1" x14ac:dyDescent="0.45">
      <c r="A469" t="s">
        <v>2559</v>
      </c>
      <c r="B469" t="s">
        <v>25</v>
      </c>
      <c r="C469" t="s">
        <v>25</v>
      </c>
      <c r="D469" t="s">
        <v>2560</v>
      </c>
      <c r="E469" t="s">
        <v>2561</v>
      </c>
      <c r="F469">
        <v>10.100199999999999</v>
      </c>
      <c r="G469" s="45">
        <v>15206378</v>
      </c>
      <c r="H469" t="s">
        <v>2562</v>
      </c>
      <c r="I469" s="6" t="s">
        <v>29</v>
      </c>
      <c r="J469" t="s">
        <v>2563</v>
      </c>
      <c r="K469" s="9" t="s">
        <v>31</v>
      </c>
      <c r="L469" s="32" t="s">
        <v>757</v>
      </c>
      <c r="M469" s="1" t="s">
        <v>2563</v>
      </c>
      <c r="N469" t="s">
        <v>33</v>
      </c>
      <c r="O469" t="s">
        <v>34</v>
      </c>
      <c r="P469" t="s">
        <v>35</v>
      </c>
      <c r="Q469" t="s">
        <v>61</v>
      </c>
      <c r="R469" t="s">
        <v>172</v>
      </c>
      <c r="S469" t="s">
        <v>38</v>
      </c>
      <c r="T469" t="s">
        <v>39</v>
      </c>
      <c r="U469" t="s">
        <v>40</v>
      </c>
      <c r="V469" t="s">
        <v>41</v>
      </c>
      <c r="W469" t="s">
        <v>42</v>
      </c>
      <c r="X469" t="s">
        <v>53</v>
      </c>
    </row>
    <row r="470" spans="1:24" ht="13.5" customHeight="1" x14ac:dyDescent="0.45">
      <c r="A470" t="s">
        <v>2564</v>
      </c>
      <c r="B470" t="s">
        <v>25</v>
      </c>
      <c r="C470" t="s">
        <v>25</v>
      </c>
      <c r="D470" t="s">
        <v>2565</v>
      </c>
      <c r="E470" t="s">
        <v>2566</v>
      </c>
      <c r="F470">
        <v>10.1111</v>
      </c>
      <c r="G470" s="45">
        <v>14784408</v>
      </c>
      <c r="H470" t="s">
        <v>2567</v>
      </c>
      <c r="I470" s="6" t="s">
        <v>29</v>
      </c>
      <c r="J470" t="s">
        <v>2568</v>
      </c>
      <c r="K470" s="9" t="s">
        <v>31</v>
      </c>
      <c r="L470" s="32" t="s">
        <v>1066</v>
      </c>
      <c r="M470" s="1" t="s">
        <v>2568</v>
      </c>
      <c r="N470" t="s">
        <v>78</v>
      </c>
      <c r="O470" s="1" t="s">
        <v>2569</v>
      </c>
      <c r="P470" t="s">
        <v>102</v>
      </c>
      <c r="Q470" t="s">
        <v>79</v>
      </c>
      <c r="R470" t="s">
        <v>172</v>
      </c>
      <c r="S470" t="s">
        <v>38</v>
      </c>
      <c r="T470" t="s">
        <v>39</v>
      </c>
      <c r="U470" t="s">
        <v>40</v>
      </c>
      <c r="V470" t="s">
        <v>41</v>
      </c>
      <c r="W470" t="s">
        <v>42</v>
      </c>
      <c r="X470" t="s">
        <v>53</v>
      </c>
    </row>
    <row r="471" spans="1:24" ht="13.5" customHeight="1" x14ac:dyDescent="0.45">
      <c r="A471" t="s">
        <v>2570</v>
      </c>
      <c r="B471" t="s">
        <v>25</v>
      </c>
      <c r="C471" t="s">
        <v>25</v>
      </c>
      <c r="D471" t="s">
        <v>2571</v>
      </c>
      <c r="E471" t="s">
        <v>2572</v>
      </c>
      <c r="F471">
        <v>10.1111</v>
      </c>
      <c r="G471" s="45">
        <v>14631318</v>
      </c>
      <c r="H471" t="s">
        <v>2573</v>
      </c>
      <c r="I471" s="6" t="s">
        <v>29</v>
      </c>
      <c r="J471" t="s">
        <v>2574</v>
      </c>
      <c r="K471" s="9" t="s">
        <v>31</v>
      </c>
      <c r="L471" s="32" t="s">
        <v>1889</v>
      </c>
      <c r="M471" s="1" t="s">
        <v>2574</v>
      </c>
      <c r="N471" t="s">
        <v>33</v>
      </c>
      <c r="O471" t="s">
        <v>34</v>
      </c>
      <c r="P471" t="s">
        <v>35</v>
      </c>
      <c r="Q471" t="s">
        <v>61</v>
      </c>
      <c r="R471" t="s">
        <v>50</v>
      </c>
      <c r="S471" t="s">
        <v>38</v>
      </c>
      <c r="T471" t="s">
        <v>39</v>
      </c>
      <c r="U471" t="s">
        <v>40</v>
      </c>
      <c r="V471" t="s">
        <v>41</v>
      </c>
      <c r="W471" t="s">
        <v>42</v>
      </c>
      <c r="X471" t="s">
        <v>53</v>
      </c>
    </row>
    <row r="472" spans="1:24" ht="13.5" customHeight="1" x14ac:dyDescent="0.45">
      <c r="A472" t="s">
        <v>2575</v>
      </c>
      <c r="B472" t="s">
        <v>25</v>
      </c>
      <c r="C472" t="s">
        <v>25</v>
      </c>
      <c r="D472" t="s">
        <v>2576</v>
      </c>
      <c r="E472" t="s">
        <v>2577</v>
      </c>
      <c r="F472">
        <v>10.100199999999999</v>
      </c>
      <c r="G472" s="45">
        <v>10970312</v>
      </c>
      <c r="H472" t="s">
        <v>2578</v>
      </c>
      <c r="I472" s="6" t="s">
        <v>29</v>
      </c>
      <c r="J472" t="s">
        <v>2579</v>
      </c>
      <c r="K472" s="9" t="s">
        <v>31</v>
      </c>
      <c r="L472" s="32" t="s">
        <v>10244</v>
      </c>
      <c r="M472" s="1" t="s">
        <v>2579</v>
      </c>
      <c r="N472" t="s">
        <v>33</v>
      </c>
      <c r="O472" t="s">
        <v>34</v>
      </c>
      <c r="P472" t="s">
        <v>35</v>
      </c>
      <c r="Q472" t="s">
        <v>61</v>
      </c>
      <c r="R472" t="s">
        <v>172</v>
      </c>
      <c r="S472" t="s">
        <v>38</v>
      </c>
      <c r="T472" t="s">
        <v>39</v>
      </c>
      <c r="U472" t="s">
        <v>40</v>
      </c>
      <c r="V472" t="s">
        <v>81</v>
      </c>
      <c r="W472" t="s">
        <v>42</v>
      </c>
      <c r="X472" t="s">
        <v>115</v>
      </c>
    </row>
    <row r="473" spans="1:24" ht="13.5" customHeight="1" x14ac:dyDescent="0.45">
      <c r="A473" t="s">
        <v>2580</v>
      </c>
      <c r="B473" t="s">
        <v>25</v>
      </c>
      <c r="C473" t="s">
        <v>25</v>
      </c>
      <c r="D473" t="s">
        <v>2581</v>
      </c>
      <c r="E473" t="s">
        <v>2582</v>
      </c>
      <c r="F473">
        <v>10.1111</v>
      </c>
      <c r="G473" s="45">
        <v>16000528</v>
      </c>
      <c r="H473" t="s">
        <v>2583</v>
      </c>
      <c r="I473" s="6" t="s">
        <v>29</v>
      </c>
      <c r="J473" t="s">
        <v>2584</v>
      </c>
      <c r="K473" s="9" t="s">
        <v>31</v>
      </c>
      <c r="L473" s="32" t="s">
        <v>3115</v>
      </c>
      <c r="M473" s="1" t="s">
        <v>2584</v>
      </c>
      <c r="N473" t="s">
        <v>33</v>
      </c>
      <c r="O473" t="s">
        <v>34</v>
      </c>
      <c r="P473" t="s">
        <v>35</v>
      </c>
      <c r="Q473" t="s">
        <v>61</v>
      </c>
      <c r="R473" t="s">
        <v>172</v>
      </c>
      <c r="S473" t="s">
        <v>38</v>
      </c>
      <c r="T473" t="s">
        <v>39</v>
      </c>
      <c r="U473" t="s">
        <v>40</v>
      </c>
      <c r="V473" t="s">
        <v>41</v>
      </c>
      <c r="W473" t="s">
        <v>42</v>
      </c>
      <c r="X473" t="s">
        <v>53</v>
      </c>
    </row>
    <row r="474" spans="1:24" ht="13.5" customHeight="1" x14ac:dyDescent="0.45">
      <c r="A474" t="s">
        <v>2586</v>
      </c>
      <c r="E474" t="s">
        <v>2587</v>
      </c>
      <c r="G474" s="45">
        <v>26929430</v>
      </c>
      <c r="H474" t="s">
        <v>2588</v>
      </c>
      <c r="I474" s="6" t="s">
        <v>46</v>
      </c>
      <c r="J474" s="1" t="s">
        <v>2589</v>
      </c>
      <c r="K474" s="9" t="s">
        <v>2590</v>
      </c>
      <c r="L474" s="32" t="s">
        <v>2591</v>
      </c>
      <c r="M474" s="1" t="s">
        <v>2589</v>
      </c>
      <c r="N474" t="s">
        <v>46</v>
      </c>
      <c r="O474" t="s">
        <v>34</v>
      </c>
      <c r="P474" t="s">
        <v>35</v>
      </c>
      <c r="Q474" s="2" t="s">
        <v>49</v>
      </c>
      <c r="R474" t="s">
        <v>111</v>
      </c>
      <c r="S474" s="1" t="s">
        <v>2592</v>
      </c>
      <c r="T474" t="s">
        <v>39</v>
      </c>
      <c r="U474" s="1" t="s">
        <v>2593</v>
      </c>
      <c r="V474" t="s">
        <v>41</v>
      </c>
      <c r="W474" s="1" t="s">
        <v>2594</v>
      </c>
      <c r="X474" t="s">
        <v>53</v>
      </c>
    </row>
    <row r="475" spans="1:24" ht="13.5" customHeight="1" x14ac:dyDescent="0.45">
      <c r="A475" s="38">
        <v>8503</v>
      </c>
      <c r="B475" t="s">
        <v>2595</v>
      </c>
      <c r="E475">
        <v>10990526</v>
      </c>
      <c r="G475" s="45">
        <v>10990526</v>
      </c>
      <c r="H475" t="s">
        <v>2596</v>
      </c>
      <c r="I475" t="s">
        <v>46</v>
      </c>
      <c r="J475" t="s">
        <v>2597</v>
      </c>
      <c r="K475" s="9" t="s">
        <v>48</v>
      </c>
      <c r="L475" s="32" t="s">
        <v>5250</v>
      </c>
      <c r="M475" t="s">
        <v>2597</v>
      </c>
      <c r="N475" t="s">
        <v>46</v>
      </c>
      <c r="O475" t="s">
        <v>34</v>
      </c>
      <c r="P475" t="s">
        <v>35</v>
      </c>
      <c r="Q475" t="s">
        <v>49</v>
      </c>
      <c r="R475" t="s">
        <v>50</v>
      </c>
      <c r="S475" t="s">
        <v>51</v>
      </c>
      <c r="T475" t="s">
        <v>39</v>
      </c>
      <c r="U475" t="s">
        <v>2598</v>
      </c>
      <c r="V475" t="s">
        <v>41</v>
      </c>
      <c r="W475" t="s">
        <v>2598</v>
      </c>
      <c r="X475" t="s">
        <v>53</v>
      </c>
    </row>
    <row r="476" spans="1:24" ht="13.5" customHeight="1" x14ac:dyDescent="0.45">
      <c r="A476" t="s">
        <v>2599</v>
      </c>
      <c r="B476" t="s">
        <v>25</v>
      </c>
      <c r="C476" t="s">
        <v>25</v>
      </c>
      <c r="D476" t="s">
        <v>2600</v>
      </c>
      <c r="E476" t="s">
        <v>2600</v>
      </c>
      <c r="F476">
        <v>10.1111</v>
      </c>
      <c r="G476" s="45">
        <v>15414337</v>
      </c>
      <c r="H476" t="s">
        <v>2601</v>
      </c>
      <c r="I476" s="6" t="s">
        <v>29</v>
      </c>
      <c r="J476" t="s">
        <v>77</v>
      </c>
      <c r="K476" s="9" t="s">
        <v>31</v>
      </c>
      <c r="L476" s="32" t="s">
        <v>595</v>
      </c>
      <c r="M476" t="s">
        <v>77</v>
      </c>
      <c r="N476" t="s">
        <v>33</v>
      </c>
      <c r="O476" t="s">
        <v>34</v>
      </c>
      <c r="P476" t="s">
        <v>35</v>
      </c>
      <c r="Q476" t="s">
        <v>61</v>
      </c>
      <c r="R476" t="s">
        <v>172</v>
      </c>
      <c r="S476" t="s">
        <v>38</v>
      </c>
      <c r="T476" t="s">
        <v>39</v>
      </c>
      <c r="U476" t="s">
        <v>40</v>
      </c>
      <c r="V476" t="s">
        <v>41</v>
      </c>
      <c r="W476" t="s">
        <v>42</v>
      </c>
      <c r="X476" t="s">
        <v>53</v>
      </c>
    </row>
    <row r="477" spans="1:24" ht="13.5" customHeight="1" x14ac:dyDescent="0.45">
      <c r="A477" s="38" t="s">
        <v>2603</v>
      </c>
      <c r="B477" t="s">
        <v>2603</v>
      </c>
      <c r="E477">
        <v>25777408</v>
      </c>
      <c r="G477" s="45">
        <v>25777408</v>
      </c>
      <c r="H477" t="s">
        <v>2604</v>
      </c>
      <c r="I477" t="s">
        <v>46</v>
      </c>
      <c r="J477" t="s">
        <v>2605</v>
      </c>
      <c r="K477" s="9" t="s">
        <v>48</v>
      </c>
      <c r="L477" s="32" t="s">
        <v>10269</v>
      </c>
      <c r="M477" t="s">
        <v>2605</v>
      </c>
      <c r="N477" t="s">
        <v>46</v>
      </c>
      <c r="O477" t="s">
        <v>34</v>
      </c>
      <c r="P477" t="s">
        <v>35</v>
      </c>
      <c r="Q477" t="s">
        <v>49</v>
      </c>
      <c r="R477" t="s">
        <v>50</v>
      </c>
      <c r="S477" t="s">
        <v>51</v>
      </c>
      <c r="T477" t="s">
        <v>39</v>
      </c>
      <c r="U477" t="s">
        <v>2606</v>
      </c>
      <c r="V477" t="s">
        <v>41</v>
      </c>
      <c r="W477" t="s">
        <v>2606</v>
      </c>
      <c r="X477" t="s">
        <v>53</v>
      </c>
    </row>
    <row r="478" spans="1:24" ht="13.5" customHeight="1" x14ac:dyDescent="0.45">
      <c r="A478" s="38" t="s">
        <v>2607</v>
      </c>
      <c r="B478" t="s">
        <v>2607</v>
      </c>
      <c r="E478">
        <v>17486718</v>
      </c>
      <c r="G478" s="45">
        <v>17486718</v>
      </c>
      <c r="H478" t="s">
        <v>2608</v>
      </c>
      <c r="I478" t="s">
        <v>46</v>
      </c>
      <c r="J478" t="s">
        <v>2609</v>
      </c>
      <c r="K478" s="9" t="s">
        <v>48</v>
      </c>
      <c r="L478" s="32" t="s">
        <v>661</v>
      </c>
      <c r="M478" t="s">
        <v>2609</v>
      </c>
      <c r="N478" t="s">
        <v>46</v>
      </c>
      <c r="O478" t="s">
        <v>34</v>
      </c>
      <c r="P478" t="s">
        <v>35</v>
      </c>
      <c r="Q478" t="s">
        <v>49</v>
      </c>
      <c r="R478" t="s">
        <v>50</v>
      </c>
      <c r="S478" t="s">
        <v>51</v>
      </c>
      <c r="T478" t="s">
        <v>39</v>
      </c>
      <c r="U478" t="s">
        <v>2610</v>
      </c>
      <c r="V478" t="s">
        <v>41</v>
      </c>
      <c r="W478" t="s">
        <v>2610</v>
      </c>
      <c r="X478" t="s">
        <v>53</v>
      </c>
    </row>
    <row r="479" spans="1:24" ht="12.75" customHeight="1" x14ac:dyDescent="0.45">
      <c r="A479" t="s">
        <v>2611</v>
      </c>
      <c r="E479" t="s">
        <v>2612</v>
      </c>
      <c r="G479" s="45">
        <v>26899655</v>
      </c>
      <c r="H479" t="s">
        <v>2613</v>
      </c>
      <c r="I479" t="s">
        <v>46</v>
      </c>
      <c r="J479" s="1" t="s">
        <v>508</v>
      </c>
      <c r="K479" s="9" t="s">
        <v>48</v>
      </c>
      <c r="L479" s="32" t="s">
        <v>152</v>
      </c>
      <c r="M479" s="1" t="s">
        <v>2614</v>
      </c>
      <c r="N479" t="s">
        <v>46</v>
      </c>
      <c r="O479" t="s">
        <v>34</v>
      </c>
      <c r="P479" t="s">
        <v>35</v>
      </c>
      <c r="Q479" t="s">
        <v>49</v>
      </c>
      <c r="R479" t="s">
        <v>528</v>
      </c>
      <c r="S479" t="s">
        <v>38</v>
      </c>
      <c r="T479" t="s">
        <v>39</v>
      </c>
      <c r="U479" t="s">
        <v>40</v>
      </c>
      <c r="V479" t="s">
        <v>41</v>
      </c>
      <c r="W479" t="s">
        <v>42</v>
      </c>
      <c r="X479" t="s">
        <v>198</v>
      </c>
    </row>
    <row r="480" spans="1:24" ht="12.75" customHeight="1" x14ac:dyDescent="0.45">
      <c r="A480" t="s">
        <v>2615</v>
      </c>
      <c r="B480" t="s">
        <v>25</v>
      </c>
      <c r="C480" t="s">
        <v>25</v>
      </c>
      <c r="D480" t="s">
        <v>2616</v>
      </c>
      <c r="E480" t="s">
        <v>2617</v>
      </c>
      <c r="F480">
        <v>10.1111</v>
      </c>
      <c r="G480" s="45">
        <v>14678640</v>
      </c>
      <c r="H480" t="s">
        <v>2618</v>
      </c>
      <c r="I480" s="6" t="s">
        <v>29</v>
      </c>
      <c r="J480" t="s">
        <v>2619</v>
      </c>
      <c r="K480" s="9" t="s">
        <v>31</v>
      </c>
      <c r="L480" s="32" t="s">
        <v>3479</v>
      </c>
      <c r="M480" s="1" t="s">
        <v>2619</v>
      </c>
      <c r="N480" t="s">
        <v>33</v>
      </c>
      <c r="O480" t="s">
        <v>34</v>
      </c>
      <c r="P480" t="s">
        <v>35</v>
      </c>
      <c r="Q480" t="s">
        <v>61</v>
      </c>
      <c r="R480" t="s">
        <v>172</v>
      </c>
      <c r="S480" t="s">
        <v>38</v>
      </c>
      <c r="T480" t="s">
        <v>39</v>
      </c>
      <c r="U480" t="s">
        <v>40</v>
      </c>
      <c r="V480" t="s">
        <v>41</v>
      </c>
      <c r="W480" t="s">
        <v>42</v>
      </c>
      <c r="X480" t="s">
        <v>53</v>
      </c>
    </row>
    <row r="481" spans="1:24" ht="13.5" customHeight="1" x14ac:dyDescent="0.45">
      <c r="A481" s="38" t="s">
        <v>2621</v>
      </c>
      <c r="B481" t="s">
        <v>2621</v>
      </c>
      <c r="E481">
        <v>16875273</v>
      </c>
      <c r="G481" s="45">
        <v>16875273</v>
      </c>
      <c r="H481" t="s">
        <v>2622</v>
      </c>
      <c r="I481" t="s">
        <v>46</v>
      </c>
      <c r="J481" t="s">
        <v>2623</v>
      </c>
      <c r="K481" s="9" t="s">
        <v>48</v>
      </c>
      <c r="L481" s="32" t="s">
        <v>661</v>
      </c>
      <c r="M481" t="s">
        <v>2623</v>
      </c>
      <c r="N481" t="s">
        <v>46</v>
      </c>
      <c r="O481" t="s">
        <v>34</v>
      </c>
      <c r="P481" t="s">
        <v>35</v>
      </c>
      <c r="Q481" t="s">
        <v>49</v>
      </c>
      <c r="R481" t="s">
        <v>50</v>
      </c>
      <c r="S481" t="s">
        <v>51</v>
      </c>
      <c r="T481" t="s">
        <v>39</v>
      </c>
      <c r="U481" t="s">
        <v>2624</v>
      </c>
      <c r="V481" t="s">
        <v>41</v>
      </c>
      <c r="W481" t="s">
        <v>2624</v>
      </c>
      <c r="X481" t="s">
        <v>53</v>
      </c>
    </row>
    <row r="482" spans="1:24" ht="13.5" customHeight="1" x14ac:dyDescent="0.45">
      <c r="A482" t="s">
        <v>2625</v>
      </c>
      <c r="B482" t="s">
        <v>2626</v>
      </c>
      <c r="C482" t="s">
        <v>25</v>
      </c>
      <c r="D482" t="s">
        <v>2627</v>
      </c>
      <c r="E482" t="s">
        <v>2628</v>
      </c>
      <c r="F482">
        <v>10.100199999999999</v>
      </c>
      <c r="G482" s="45" t="s">
        <v>2629</v>
      </c>
      <c r="H482" t="s">
        <v>2630</v>
      </c>
      <c r="I482" s="6" t="s">
        <v>29</v>
      </c>
      <c r="J482" t="s">
        <v>2631</v>
      </c>
      <c r="K482" s="9" t="s">
        <v>31</v>
      </c>
      <c r="L482" s="32" t="s">
        <v>152</v>
      </c>
      <c r="M482" s="1" t="s">
        <v>2631</v>
      </c>
      <c r="N482" t="s">
        <v>33</v>
      </c>
      <c r="O482" t="s">
        <v>34</v>
      </c>
      <c r="P482" t="s">
        <v>35</v>
      </c>
      <c r="Q482" t="s">
        <v>61</v>
      </c>
      <c r="R482" t="s">
        <v>172</v>
      </c>
      <c r="S482" t="s">
        <v>38</v>
      </c>
      <c r="T482" t="s">
        <v>39</v>
      </c>
      <c r="U482" t="s">
        <v>40</v>
      </c>
      <c r="V482" t="s">
        <v>41</v>
      </c>
      <c r="W482" t="s">
        <v>42</v>
      </c>
      <c r="X482" t="s">
        <v>53</v>
      </c>
    </row>
    <row r="483" spans="1:24" ht="13.5" customHeight="1" x14ac:dyDescent="0.45">
      <c r="A483" t="s">
        <v>2632</v>
      </c>
      <c r="B483" t="s">
        <v>25</v>
      </c>
      <c r="C483" t="s">
        <v>25</v>
      </c>
      <c r="D483" t="s">
        <v>2633</v>
      </c>
      <c r="E483" t="s">
        <v>2634</v>
      </c>
      <c r="F483">
        <v>10.100199999999999</v>
      </c>
      <c r="G483" s="45">
        <v>10990542</v>
      </c>
      <c r="H483" t="s">
        <v>2635</v>
      </c>
      <c r="I483" s="6" t="s">
        <v>29</v>
      </c>
      <c r="J483" t="s">
        <v>2636</v>
      </c>
      <c r="K483" s="9" t="s">
        <v>31</v>
      </c>
      <c r="L483" s="32" t="s">
        <v>3525</v>
      </c>
      <c r="M483" s="1" t="s">
        <v>2636</v>
      </c>
      <c r="N483" t="s">
        <v>33</v>
      </c>
      <c r="O483" t="s">
        <v>34</v>
      </c>
      <c r="P483" t="s">
        <v>35</v>
      </c>
      <c r="Q483" t="s">
        <v>61</v>
      </c>
      <c r="R483" t="s">
        <v>37</v>
      </c>
      <c r="S483" t="s">
        <v>38</v>
      </c>
      <c r="T483" t="s">
        <v>39</v>
      </c>
      <c r="U483" t="s">
        <v>40</v>
      </c>
      <c r="V483" t="s">
        <v>41</v>
      </c>
      <c r="W483" t="s">
        <v>42</v>
      </c>
      <c r="X483" t="s">
        <v>53</v>
      </c>
    </row>
    <row r="484" spans="1:24" ht="13.5" customHeight="1" x14ac:dyDescent="0.45">
      <c r="A484" t="s">
        <v>2637</v>
      </c>
      <c r="B484" t="s">
        <v>2638</v>
      </c>
      <c r="C484" t="s">
        <v>25</v>
      </c>
      <c r="D484" t="s">
        <v>2639</v>
      </c>
      <c r="E484" t="s">
        <v>2640</v>
      </c>
      <c r="F484">
        <v>10.1111</v>
      </c>
      <c r="G484" s="45">
        <v>14678659</v>
      </c>
      <c r="H484" t="s">
        <v>2641</v>
      </c>
      <c r="I484" s="6" t="s">
        <v>29</v>
      </c>
      <c r="J484" t="s">
        <v>2642</v>
      </c>
      <c r="K484" s="9" t="s">
        <v>31</v>
      </c>
      <c r="L484" s="32" t="s">
        <v>60</v>
      </c>
      <c r="M484" s="1" t="s">
        <v>2642</v>
      </c>
      <c r="N484" t="s">
        <v>33</v>
      </c>
      <c r="O484" t="s">
        <v>34</v>
      </c>
      <c r="P484" t="s">
        <v>35</v>
      </c>
      <c r="Q484" t="s">
        <v>61</v>
      </c>
      <c r="R484" t="s">
        <v>172</v>
      </c>
      <c r="S484" t="s">
        <v>38</v>
      </c>
      <c r="T484" t="s">
        <v>39</v>
      </c>
      <c r="U484" t="s">
        <v>40</v>
      </c>
      <c r="V484" t="s">
        <v>80</v>
      </c>
      <c r="W484" t="s">
        <v>42</v>
      </c>
      <c r="X484" t="s">
        <v>53</v>
      </c>
    </row>
    <row r="485" spans="1:24" ht="13.5" customHeight="1" x14ac:dyDescent="0.45">
      <c r="A485" s="38">
        <v>6471</v>
      </c>
      <c r="B485" t="s">
        <v>2643</v>
      </c>
      <c r="E485">
        <v>15525023</v>
      </c>
      <c r="G485" s="45">
        <v>15525023</v>
      </c>
      <c r="H485" t="s">
        <v>2644</v>
      </c>
      <c r="I485" t="s">
        <v>46</v>
      </c>
      <c r="J485" t="s">
        <v>2645</v>
      </c>
      <c r="K485" s="9" t="s">
        <v>48</v>
      </c>
      <c r="L485" s="32" t="s">
        <v>408</v>
      </c>
      <c r="M485" t="s">
        <v>2645</v>
      </c>
      <c r="N485" t="s">
        <v>46</v>
      </c>
      <c r="O485" t="s">
        <v>34</v>
      </c>
      <c r="P485" t="s">
        <v>35</v>
      </c>
      <c r="Q485" t="s">
        <v>49</v>
      </c>
      <c r="R485" t="s">
        <v>50</v>
      </c>
      <c r="S485" t="s">
        <v>51</v>
      </c>
      <c r="T485" t="s">
        <v>39</v>
      </c>
      <c r="U485" t="s">
        <v>2646</v>
      </c>
      <c r="V485" t="s">
        <v>41</v>
      </c>
      <c r="W485" t="s">
        <v>2646</v>
      </c>
      <c r="X485" t="s">
        <v>53</v>
      </c>
    </row>
    <row r="486" spans="1:24" ht="13.5" customHeight="1" x14ac:dyDescent="0.45">
      <c r="A486" t="s">
        <v>2647</v>
      </c>
      <c r="B486" t="s">
        <v>25</v>
      </c>
      <c r="C486" t="s">
        <v>25</v>
      </c>
      <c r="D486" t="s">
        <v>2648</v>
      </c>
      <c r="E486" t="s">
        <v>2649</v>
      </c>
      <c r="F486">
        <v>10.100199999999999</v>
      </c>
      <c r="G486" s="45">
        <v>15320634</v>
      </c>
      <c r="H486" t="s">
        <v>2650</v>
      </c>
      <c r="I486" s="6" t="s">
        <v>29</v>
      </c>
      <c r="J486" t="s">
        <v>2651</v>
      </c>
      <c r="K486" s="9" t="s">
        <v>31</v>
      </c>
      <c r="L486" s="32" t="s">
        <v>2652</v>
      </c>
      <c r="M486" s="1" t="s">
        <v>2651</v>
      </c>
      <c r="N486" t="s">
        <v>33</v>
      </c>
      <c r="O486" t="s">
        <v>34</v>
      </c>
      <c r="P486" t="s">
        <v>35</v>
      </c>
      <c r="Q486" t="s">
        <v>61</v>
      </c>
      <c r="R486" t="s">
        <v>50</v>
      </c>
      <c r="S486" t="s">
        <v>38</v>
      </c>
      <c r="T486" t="s">
        <v>39</v>
      </c>
      <c r="U486" t="s">
        <v>40</v>
      </c>
      <c r="V486" t="s">
        <v>80</v>
      </c>
      <c r="W486" t="s">
        <v>42</v>
      </c>
      <c r="X486" t="s">
        <v>53</v>
      </c>
    </row>
    <row r="487" spans="1:24" ht="13.5" customHeight="1" x14ac:dyDescent="0.45">
      <c r="A487" t="s">
        <v>2653</v>
      </c>
      <c r="B487" t="s">
        <v>25</v>
      </c>
      <c r="C487" t="s">
        <v>25</v>
      </c>
      <c r="D487" t="s">
        <v>2654</v>
      </c>
      <c r="E487" t="s">
        <v>2655</v>
      </c>
      <c r="F487">
        <v>10.100199999999999</v>
      </c>
      <c r="G487" s="45">
        <v>15411508</v>
      </c>
      <c r="H487" t="s">
        <v>2656</v>
      </c>
      <c r="I487" s="6" t="s">
        <v>29</v>
      </c>
      <c r="J487" t="s">
        <v>77</v>
      </c>
      <c r="K487" s="9" t="s">
        <v>31</v>
      </c>
      <c r="L487" s="32" t="s">
        <v>1592</v>
      </c>
      <c r="M487" t="s">
        <v>77</v>
      </c>
      <c r="N487" t="s">
        <v>78</v>
      </c>
      <c r="O487" s="8" t="s">
        <v>2657</v>
      </c>
      <c r="P487" t="s">
        <v>35</v>
      </c>
      <c r="Q487" t="s">
        <v>1330</v>
      </c>
      <c r="R487" t="s">
        <v>172</v>
      </c>
      <c r="S487" t="s">
        <v>38</v>
      </c>
      <c r="T487" t="s">
        <v>39</v>
      </c>
      <c r="U487" t="s">
        <v>40</v>
      </c>
      <c r="V487" t="s">
        <v>41</v>
      </c>
      <c r="W487" t="s">
        <v>42</v>
      </c>
      <c r="X487" t="s">
        <v>43</v>
      </c>
    </row>
    <row r="488" spans="1:24" ht="13.5" customHeight="1" x14ac:dyDescent="0.45">
      <c r="A488" t="s">
        <v>2658</v>
      </c>
      <c r="B488" t="s">
        <v>25</v>
      </c>
      <c r="C488" t="s">
        <v>25</v>
      </c>
      <c r="D488" t="s">
        <v>2659</v>
      </c>
      <c r="E488" t="s">
        <v>2660</v>
      </c>
      <c r="F488">
        <v>10.1111</v>
      </c>
      <c r="G488" s="45">
        <v>17414520</v>
      </c>
      <c r="H488" t="s">
        <v>2661</v>
      </c>
      <c r="I488" s="6" t="s">
        <v>29</v>
      </c>
      <c r="J488" t="s">
        <v>2662</v>
      </c>
      <c r="K488" s="9" t="s">
        <v>31</v>
      </c>
      <c r="L488" s="32" t="s">
        <v>279</v>
      </c>
      <c r="M488" s="1" t="s">
        <v>2662</v>
      </c>
      <c r="N488" t="s">
        <v>33</v>
      </c>
      <c r="O488" t="s">
        <v>34</v>
      </c>
      <c r="P488" t="s">
        <v>35</v>
      </c>
      <c r="Q488" t="s">
        <v>61</v>
      </c>
      <c r="R488" t="s">
        <v>172</v>
      </c>
      <c r="S488" t="s">
        <v>38</v>
      </c>
      <c r="T488" t="s">
        <v>39</v>
      </c>
      <c r="U488" t="s">
        <v>40</v>
      </c>
      <c r="V488" t="s">
        <v>41</v>
      </c>
      <c r="W488" t="s">
        <v>42</v>
      </c>
      <c r="X488" t="s">
        <v>53</v>
      </c>
    </row>
    <row r="489" spans="1:24" ht="13.5" customHeight="1" x14ac:dyDescent="0.45">
      <c r="A489" t="s">
        <v>2663</v>
      </c>
      <c r="B489" t="s">
        <v>25</v>
      </c>
      <c r="C489" t="s">
        <v>25</v>
      </c>
      <c r="D489" t="s">
        <v>2664</v>
      </c>
      <c r="E489" t="s">
        <v>2665</v>
      </c>
      <c r="F489">
        <v>10.1111</v>
      </c>
      <c r="G489" s="45">
        <v>19366779</v>
      </c>
      <c r="H489" t="s">
        <v>2666</v>
      </c>
      <c r="I489" t="s">
        <v>86</v>
      </c>
      <c r="J489" t="s">
        <v>77</v>
      </c>
      <c r="K489" t="s">
        <v>77</v>
      </c>
      <c r="L489" s="32" t="s">
        <v>77</v>
      </c>
      <c r="M489" t="s">
        <v>77</v>
      </c>
      <c r="N489" t="s">
        <v>33</v>
      </c>
      <c r="O489" t="s">
        <v>34</v>
      </c>
      <c r="P489" t="s">
        <v>35</v>
      </c>
      <c r="Q489" t="s">
        <v>36</v>
      </c>
      <c r="R489" t="s">
        <v>172</v>
      </c>
      <c r="S489" t="s">
        <v>38</v>
      </c>
      <c r="T489" t="s">
        <v>39</v>
      </c>
      <c r="U489" t="s">
        <v>40</v>
      </c>
      <c r="V489" t="s">
        <v>81</v>
      </c>
      <c r="W489" t="s">
        <v>42</v>
      </c>
      <c r="X489" t="s">
        <v>115</v>
      </c>
    </row>
    <row r="490" spans="1:24" ht="13.5" customHeight="1" x14ac:dyDescent="0.45">
      <c r="A490" t="s">
        <v>2667</v>
      </c>
      <c r="B490" t="s">
        <v>25</v>
      </c>
      <c r="C490" t="s">
        <v>25</v>
      </c>
      <c r="D490" t="s">
        <v>2668</v>
      </c>
      <c r="E490" t="s">
        <v>2669</v>
      </c>
      <c r="F490">
        <v>10.1111</v>
      </c>
      <c r="G490" s="45">
        <v>15231739</v>
      </c>
      <c r="H490" t="s">
        <v>2670</v>
      </c>
      <c r="I490" s="6" t="s">
        <v>29</v>
      </c>
      <c r="J490" t="s">
        <v>2671</v>
      </c>
      <c r="K490" s="9" t="s">
        <v>31</v>
      </c>
      <c r="L490" s="32" t="s">
        <v>32</v>
      </c>
      <c r="M490" s="1" t="s">
        <v>237</v>
      </c>
      <c r="N490" t="s">
        <v>33</v>
      </c>
      <c r="O490" t="s">
        <v>34</v>
      </c>
      <c r="P490" t="s">
        <v>35</v>
      </c>
      <c r="Q490" t="s">
        <v>61</v>
      </c>
      <c r="R490" t="s">
        <v>172</v>
      </c>
      <c r="S490" t="s">
        <v>38</v>
      </c>
      <c r="T490" t="s">
        <v>39</v>
      </c>
      <c r="U490" t="s">
        <v>40</v>
      </c>
      <c r="V490" t="s">
        <v>41</v>
      </c>
      <c r="W490" t="s">
        <v>42</v>
      </c>
      <c r="X490" t="s">
        <v>43</v>
      </c>
    </row>
    <row r="491" spans="1:24" ht="13.5" customHeight="1" x14ac:dyDescent="0.45">
      <c r="A491" t="s">
        <v>2672</v>
      </c>
      <c r="B491" t="s">
        <v>25</v>
      </c>
      <c r="C491" t="s">
        <v>25</v>
      </c>
      <c r="D491" t="s">
        <v>2673</v>
      </c>
      <c r="E491" t="s">
        <v>2673</v>
      </c>
      <c r="F491">
        <v>10.1111</v>
      </c>
      <c r="G491" s="45">
        <v>15231739</v>
      </c>
      <c r="H491" t="s">
        <v>2674</v>
      </c>
      <c r="I491" t="s">
        <v>46</v>
      </c>
      <c r="J491" t="s">
        <v>2675</v>
      </c>
      <c r="K491" t="s">
        <v>109</v>
      </c>
      <c r="L491" s="32" t="s">
        <v>60</v>
      </c>
      <c r="M491" s="1" t="s">
        <v>237</v>
      </c>
      <c r="N491" t="s">
        <v>46</v>
      </c>
      <c r="O491" t="s">
        <v>34</v>
      </c>
      <c r="P491" t="s">
        <v>35</v>
      </c>
      <c r="Q491" t="s">
        <v>49</v>
      </c>
      <c r="R491" t="s">
        <v>172</v>
      </c>
      <c r="S491" t="s">
        <v>38</v>
      </c>
      <c r="T491" t="s">
        <v>39</v>
      </c>
      <c r="U491" t="s">
        <v>40</v>
      </c>
      <c r="V491" t="s">
        <v>80</v>
      </c>
      <c r="W491" t="s">
        <v>42</v>
      </c>
      <c r="X491" t="s">
        <v>53</v>
      </c>
    </row>
    <row r="492" spans="1:24" ht="13.5" customHeight="1" x14ac:dyDescent="0.45">
      <c r="A492" t="s">
        <v>2676</v>
      </c>
      <c r="D492" t="s">
        <v>2677</v>
      </c>
      <c r="G492" s="45" t="s">
        <v>2677</v>
      </c>
      <c r="H492" t="s">
        <v>2678</v>
      </c>
      <c r="I492" t="s">
        <v>46</v>
      </c>
      <c r="J492" t="s">
        <v>2679</v>
      </c>
      <c r="K492" t="s">
        <v>48</v>
      </c>
      <c r="L492" s="32" t="s">
        <v>2680</v>
      </c>
      <c r="M492" s="1" t="s">
        <v>237</v>
      </c>
      <c r="N492" t="s">
        <v>46</v>
      </c>
      <c r="O492" t="s">
        <v>2679</v>
      </c>
      <c r="P492" t="s">
        <v>35</v>
      </c>
      <c r="Q492" t="s">
        <v>49</v>
      </c>
      <c r="R492" t="s">
        <v>50</v>
      </c>
      <c r="S492" t="s">
        <v>38</v>
      </c>
      <c r="T492" t="s">
        <v>39</v>
      </c>
      <c r="U492" t="s">
        <v>40</v>
      </c>
      <c r="V492" t="s">
        <v>41</v>
      </c>
      <c r="W492" t="s">
        <v>42</v>
      </c>
      <c r="X492" t="s">
        <v>43</v>
      </c>
    </row>
    <row r="493" spans="1:24" ht="13.5" customHeight="1" x14ac:dyDescent="0.45">
      <c r="A493" t="s">
        <v>2681</v>
      </c>
      <c r="B493" t="s">
        <v>25</v>
      </c>
      <c r="C493" t="s">
        <v>25</v>
      </c>
      <c r="D493" t="s">
        <v>2682</v>
      </c>
      <c r="E493" t="s">
        <v>2683</v>
      </c>
      <c r="F493">
        <v>10.1111</v>
      </c>
      <c r="G493" s="45">
        <v>14678675</v>
      </c>
      <c r="H493" t="s">
        <v>2684</v>
      </c>
      <c r="I493" s="6" t="s">
        <v>29</v>
      </c>
      <c r="J493" t="s">
        <v>2685</v>
      </c>
      <c r="K493" s="9" t="s">
        <v>31</v>
      </c>
      <c r="L493" s="32" t="s">
        <v>5250</v>
      </c>
      <c r="M493" s="1" t="s">
        <v>2685</v>
      </c>
      <c r="N493" t="s">
        <v>33</v>
      </c>
      <c r="O493" t="s">
        <v>34</v>
      </c>
      <c r="P493" t="s">
        <v>35</v>
      </c>
      <c r="Q493" t="s">
        <v>36</v>
      </c>
      <c r="R493" t="s">
        <v>172</v>
      </c>
      <c r="S493" t="s">
        <v>38</v>
      </c>
      <c r="T493" t="s">
        <v>39</v>
      </c>
      <c r="U493" t="s">
        <v>40</v>
      </c>
      <c r="V493" t="s">
        <v>41</v>
      </c>
      <c r="W493" t="s">
        <v>42</v>
      </c>
      <c r="X493" t="s">
        <v>43</v>
      </c>
    </row>
    <row r="494" spans="1:24" ht="13.5" customHeight="1" x14ac:dyDescent="0.45">
      <c r="A494" t="s">
        <v>2686</v>
      </c>
      <c r="E494" t="s">
        <v>2687</v>
      </c>
      <c r="F494">
        <v>10.100199999999999</v>
      </c>
      <c r="G494" s="45">
        <v>24761281</v>
      </c>
      <c r="H494" t="s">
        <v>2688</v>
      </c>
      <c r="I494" s="6" t="s">
        <v>29</v>
      </c>
      <c r="J494" t="s">
        <v>2689</v>
      </c>
      <c r="K494" s="9" t="s">
        <v>31</v>
      </c>
      <c r="L494" s="32" t="s">
        <v>68</v>
      </c>
      <c r="M494" s="1" t="s">
        <v>2690</v>
      </c>
      <c r="N494" t="s">
        <v>33</v>
      </c>
      <c r="O494" s="8" t="s">
        <v>34</v>
      </c>
      <c r="P494" t="s">
        <v>35</v>
      </c>
      <c r="Q494" t="s">
        <v>61</v>
      </c>
      <c r="R494" t="s">
        <v>80</v>
      </c>
      <c r="S494" t="s">
        <v>38</v>
      </c>
      <c r="T494" t="s">
        <v>93</v>
      </c>
      <c r="U494" t="s">
        <v>2691</v>
      </c>
      <c r="V494" t="s">
        <v>41</v>
      </c>
      <c r="W494" t="s">
        <v>42</v>
      </c>
      <c r="X494" t="s">
        <v>53</v>
      </c>
    </row>
    <row r="495" spans="1:24" ht="13.5" customHeight="1" x14ac:dyDescent="0.45">
      <c r="A495" t="s">
        <v>2692</v>
      </c>
      <c r="B495" t="s">
        <v>25</v>
      </c>
      <c r="C495" t="s">
        <v>25</v>
      </c>
      <c r="D495" t="s">
        <v>2693</v>
      </c>
      <c r="E495" t="s">
        <v>2694</v>
      </c>
      <c r="F495">
        <v>10.1111</v>
      </c>
      <c r="G495" s="45">
        <v>16000536</v>
      </c>
      <c r="H495" t="s">
        <v>2695</v>
      </c>
      <c r="I495" s="6" t="s">
        <v>29</v>
      </c>
      <c r="J495" s="1" t="s">
        <v>2696</v>
      </c>
      <c r="K495" s="9" t="s">
        <v>31</v>
      </c>
      <c r="L495" s="32" t="s">
        <v>1508</v>
      </c>
      <c r="M495" s="1" t="s">
        <v>2696</v>
      </c>
      <c r="N495" t="s">
        <v>33</v>
      </c>
      <c r="O495" t="s">
        <v>34</v>
      </c>
      <c r="P495" t="s">
        <v>35</v>
      </c>
      <c r="Q495" t="s">
        <v>61</v>
      </c>
      <c r="R495" t="s">
        <v>172</v>
      </c>
      <c r="S495" t="s">
        <v>38</v>
      </c>
      <c r="T495" t="s">
        <v>39</v>
      </c>
      <c r="U495" t="s">
        <v>40</v>
      </c>
      <c r="V495" t="s">
        <v>41</v>
      </c>
      <c r="W495" t="s">
        <v>42</v>
      </c>
      <c r="X495" t="s">
        <v>53</v>
      </c>
    </row>
    <row r="496" spans="1:24" ht="13.5" customHeight="1" x14ac:dyDescent="0.45">
      <c r="A496" t="s">
        <v>2697</v>
      </c>
      <c r="B496" t="s">
        <v>25</v>
      </c>
      <c r="C496" t="s">
        <v>25</v>
      </c>
      <c r="D496" t="s">
        <v>2698</v>
      </c>
      <c r="E496" t="s">
        <v>2699</v>
      </c>
      <c r="F496">
        <v>10.1111</v>
      </c>
      <c r="G496" s="45">
        <v>19113846</v>
      </c>
      <c r="H496" t="s">
        <v>2700</v>
      </c>
      <c r="I496" s="6" t="s">
        <v>29</v>
      </c>
      <c r="J496" t="s">
        <v>2701</v>
      </c>
      <c r="K496" s="9" t="s">
        <v>31</v>
      </c>
      <c r="L496" s="32" t="s">
        <v>852</v>
      </c>
      <c r="M496" s="1" t="s">
        <v>2701</v>
      </c>
      <c r="N496" t="s">
        <v>78</v>
      </c>
      <c r="O496" s="1" t="s">
        <v>2702</v>
      </c>
      <c r="P496" t="s">
        <v>35</v>
      </c>
      <c r="Q496" t="s">
        <v>79</v>
      </c>
      <c r="R496" t="s">
        <v>172</v>
      </c>
      <c r="S496" t="s">
        <v>38</v>
      </c>
      <c r="T496" t="s">
        <v>39</v>
      </c>
      <c r="U496" t="s">
        <v>40</v>
      </c>
      <c r="V496" t="s">
        <v>81</v>
      </c>
      <c r="W496" t="s">
        <v>42</v>
      </c>
      <c r="X496" t="s">
        <v>43</v>
      </c>
    </row>
    <row r="497" spans="1:24" ht="13.5" customHeight="1" x14ac:dyDescent="0.45">
      <c r="A497" t="s">
        <v>2703</v>
      </c>
      <c r="B497" t="s">
        <v>25</v>
      </c>
      <c r="C497" t="s">
        <v>25</v>
      </c>
      <c r="D497" t="s">
        <v>2704</v>
      </c>
      <c r="E497" t="s">
        <v>2705</v>
      </c>
      <c r="F497">
        <v>10.1111</v>
      </c>
      <c r="G497" s="45">
        <v>14657287</v>
      </c>
      <c r="H497" t="s">
        <v>2706</v>
      </c>
      <c r="I497" s="6" t="s">
        <v>29</v>
      </c>
      <c r="J497" t="s">
        <v>2707</v>
      </c>
      <c r="K497" s="9" t="s">
        <v>31</v>
      </c>
      <c r="L497" s="32" t="s">
        <v>279</v>
      </c>
      <c r="M497" s="1" t="s">
        <v>2707</v>
      </c>
      <c r="N497" t="s">
        <v>33</v>
      </c>
      <c r="O497" t="s">
        <v>34</v>
      </c>
      <c r="P497" t="s">
        <v>35</v>
      </c>
      <c r="Q497" t="s">
        <v>36</v>
      </c>
      <c r="R497" t="s">
        <v>172</v>
      </c>
      <c r="S497" t="s">
        <v>38</v>
      </c>
      <c r="T497" t="s">
        <v>39</v>
      </c>
      <c r="U497" t="s">
        <v>40</v>
      </c>
      <c r="V497" t="s">
        <v>80</v>
      </c>
      <c r="W497" t="s">
        <v>42</v>
      </c>
      <c r="X497" t="s">
        <v>43</v>
      </c>
    </row>
    <row r="498" spans="1:24" ht="13.5" customHeight="1" x14ac:dyDescent="0.45">
      <c r="A498" t="s">
        <v>1786</v>
      </c>
      <c r="E498" t="s">
        <v>2708</v>
      </c>
      <c r="G498" s="45">
        <v>28330188</v>
      </c>
      <c r="H498" t="s">
        <v>2709</v>
      </c>
      <c r="I498" s="6" t="s">
        <v>46</v>
      </c>
      <c r="J498" s="8" t="s">
        <v>74</v>
      </c>
      <c r="K498" t="s">
        <v>100</v>
      </c>
      <c r="L498" s="32" t="s">
        <v>2710</v>
      </c>
      <c r="M498" t="s">
        <v>77</v>
      </c>
      <c r="N498" t="s">
        <v>46</v>
      </c>
      <c r="O498" s="1" t="s">
        <v>34</v>
      </c>
      <c r="P498" t="s">
        <v>102</v>
      </c>
      <c r="Q498" t="s">
        <v>1563</v>
      </c>
      <c r="R498" t="s">
        <v>172</v>
      </c>
      <c r="S498" t="s">
        <v>38</v>
      </c>
      <c r="T498" t="s">
        <v>39</v>
      </c>
      <c r="U498" t="s">
        <v>40</v>
      </c>
      <c r="V498" t="s">
        <v>80</v>
      </c>
      <c r="W498" t="s">
        <v>42</v>
      </c>
      <c r="X498" t="s">
        <v>43</v>
      </c>
    </row>
    <row r="499" spans="1:24" ht="13.5" customHeight="1" x14ac:dyDescent="0.45">
      <c r="A499" t="s">
        <v>2711</v>
      </c>
      <c r="B499" t="s">
        <v>25</v>
      </c>
      <c r="C499" t="s">
        <v>25</v>
      </c>
      <c r="D499" t="s">
        <v>25</v>
      </c>
      <c r="E499" t="s">
        <v>2712</v>
      </c>
      <c r="F499">
        <v>10.1111</v>
      </c>
      <c r="G499" s="45">
        <v>14657287</v>
      </c>
      <c r="H499" t="s">
        <v>2713</v>
      </c>
      <c r="I499" t="s">
        <v>86</v>
      </c>
      <c r="J499" t="s">
        <v>77</v>
      </c>
      <c r="K499" t="s">
        <v>77</v>
      </c>
      <c r="L499" s="32" t="s">
        <v>77</v>
      </c>
      <c r="M499" t="s">
        <v>77</v>
      </c>
      <c r="N499" t="s">
        <v>33</v>
      </c>
      <c r="O499" t="s">
        <v>34</v>
      </c>
      <c r="P499" t="s">
        <v>35</v>
      </c>
      <c r="Q499" t="s">
        <v>61</v>
      </c>
      <c r="R499" t="s">
        <v>172</v>
      </c>
      <c r="S499" t="s">
        <v>38</v>
      </c>
      <c r="T499" t="s">
        <v>39</v>
      </c>
      <c r="U499" t="s">
        <v>40</v>
      </c>
      <c r="V499" t="s">
        <v>41</v>
      </c>
      <c r="W499" t="s">
        <v>42</v>
      </c>
      <c r="X499" t="s">
        <v>53</v>
      </c>
    </row>
    <row r="500" spans="1:24" ht="13.5" customHeight="1" x14ac:dyDescent="0.45">
      <c r="A500" t="s">
        <v>2714</v>
      </c>
      <c r="B500">
        <v>2222</v>
      </c>
      <c r="C500" t="s">
        <v>25</v>
      </c>
      <c r="D500" t="s">
        <v>2715</v>
      </c>
      <c r="E500" t="s">
        <v>2716</v>
      </c>
      <c r="F500">
        <v>10.100199999999999</v>
      </c>
      <c r="G500" s="45">
        <v>15213986</v>
      </c>
      <c r="H500" t="s">
        <v>2717</v>
      </c>
      <c r="I500" s="6" t="s">
        <v>29</v>
      </c>
      <c r="J500" s="8" t="s">
        <v>74</v>
      </c>
      <c r="K500" s="9" t="s">
        <v>31</v>
      </c>
      <c r="L500" s="32" t="s">
        <v>1873</v>
      </c>
      <c r="M500" s="1" t="s">
        <v>237</v>
      </c>
      <c r="N500" t="s">
        <v>33</v>
      </c>
      <c r="O500" t="s">
        <v>34</v>
      </c>
      <c r="P500" t="s">
        <v>35</v>
      </c>
      <c r="Q500" t="s">
        <v>61</v>
      </c>
      <c r="R500" t="s">
        <v>172</v>
      </c>
      <c r="S500" t="s">
        <v>38</v>
      </c>
      <c r="T500" t="s">
        <v>93</v>
      </c>
      <c r="U500" t="s">
        <v>2719</v>
      </c>
      <c r="V500" t="s">
        <v>80</v>
      </c>
      <c r="W500" t="s">
        <v>42</v>
      </c>
      <c r="X500" t="s">
        <v>53</v>
      </c>
    </row>
    <row r="501" spans="1:24" ht="13.5" customHeight="1" x14ac:dyDescent="0.45">
      <c r="A501" t="s">
        <v>2720</v>
      </c>
      <c r="B501" t="s">
        <v>25</v>
      </c>
      <c r="C501" t="s">
        <v>25</v>
      </c>
      <c r="D501" t="s">
        <v>2721</v>
      </c>
      <c r="E501" t="s">
        <v>2722</v>
      </c>
      <c r="F501">
        <v>10.100199999999999</v>
      </c>
      <c r="G501" s="45">
        <v>15213986</v>
      </c>
      <c r="H501" t="s">
        <v>2723</v>
      </c>
      <c r="I501" t="s">
        <v>86</v>
      </c>
      <c r="J501" t="s">
        <v>77</v>
      </c>
      <c r="K501" t="s">
        <v>77</v>
      </c>
      <c r="L501" s="32" t="s">
        <v>77</v>
      </c>
      <c r="M501" t="s">
        <v>77</v>
      </c>
      <c r="N501" t="s">
        <v>78</v>
      </c>
      <c r="O501" t="s">
        <v>34</v>
      </c>
      <c r="P501" t="s">
        <v>35</v>
      </c>
      <c r="Q501" t="s">
        <v>1330</v>
      </c>
      <c r="R501" t="s">
        <v>172</v>
      </c>
      <c r="S501" t="s">
        <v>38</v>
      </c>
      <c r="T501" t="s">
        <v>39</v>
      </c>
      <c r="U501" t="s">
        <v>40</v>
      </c>
      <c r="V501" t="s">
        <v>81</v>
      </c>
      <c r="W501" t="s">
        <v>42</v>
      </c>
      <c r="X501" t="s">
        <v>115</v>
      </c>
    </row>
    <row r="502" spans="1:24" ht="13.5" customHeight="1" x14ac:dyDescent="0.45">
      <c r="A502" t="s">
        <v>2724</v>
      </c>
      <c r="B502" t="s">
        <v>25</v>
      </c>
      <c r="C502" t="s">
        <v>25</v>
      </c>
      <c r="D502" t="s">
        <v>2725</v>
      </c>
      <c r="E502" t="s">
        <v>2726</v>
      </c>
      <c r="F502">
        <v>10.1111</v>
      </c>
      <c r="G502" s="45">
        <v>14678683</v>
      </c>
      <c r="H502" t="s">
        <v>2727</v>
      </c>
      <c r="I502" s="6" t="s">
        <v>29</v>
      </c>
      <c r="J502" s="8" t="s">
        <v>2728</v>
      </c>
      <c r="K502" s="9" t="s">
        <v>31</v>
      </c>
      <c r="L502" s="32" t="s">
        <v>2585</v>
      </c>
      <c r="M502" s="1" t="s">
        <v>2728</v>
      </c>
      <c r="N502" t="s">
        <v>33</v>
      </c>
      <c r="O502" t="s">
        <v>34</v>
      </c>
      <c r="P502" t="s">
        <v>35</v>
      </c>
      <c r="Q502" t="s">
        <v>36</v>
      </c>
      <c r="R502" t="s">
        <v>172</v>
      </c>
      <c r="S502" t="s">
        <v>38</v>
      </c>
      <c r="T502" t="s">
        <v>39</v>
      </c>
      <c r="U502" t="s">
        <v>40</v>
      </c>
      <c r="V502" t="s">
        <v>41</v>
      </c>
      <c r="W502" t="s">
        <v>42</v>
      </c>
      <c r="X502" t="s">
        <v>43</v>
      </c>
    </row>
    <row r="503" spans="1:24" ht="13.5" customHeight="1" x14ac:dyDescent="0.45">
      <c r="A503" t="s">
        <v>2729</v>
      </c>
      <c r="B503" t="s">
        <v>25</v>
      </c>
      <c r="C503" t="s">
        <v>25</v>
      </c>
      <c r="D503" t="s">
        <v>2730</v>
      </c>
      <c r="E503" t="s">
        <v>2731</v>
      </c>
      <c r="F503">
        <v>10.100199999999999</v>
      </c>
      <c r="G503" s="45">
        <v>19493207</v>
      </c>
      <c r="H503" t="s">
        <v>2732</v>
      </c>
      <c r="I503" t="s">
        <v>86</v>
      </c>
      <c r="J503" t="s">
        <v>77</v>
      </c>
      <c r="K503" t="s">
        <v>486</v>
      </c>
      <c r="L503" s="32" t="s">
        <v>77</v>
      </c>
      <c r="M503" t="s">
        <v>77</v>
      </c>
      <c r="N503" t="s">
        <v>33</v>
      </c>
      <c r="O503" t="s">
        <v>34</v>
      </c>
      <c r="P503" t="s">
        <v>35</v>
      </c>
      <c r="Q503" t="s">
        <v>61</v>
      </c>
      <c r="R503" t="s">
        <v>172</v>
      </c>
      <c r="S503" t="s">
        <v>38</v>
      </c>
      <c r="T503" t="s">
        <v>39</v>
      </c>
      <c r="U503" t="s">
        <v>40</v>
      </c>
      <c r="V503" t="s">
        <v>81</v>
      </c>
      <c r="W503" t="s">
        <v>42</v>
      </c>
      <c r="X503" t="s">
        <v>87</v>
      </c>
    </row>
    <row r="504" spans="1:24" ht="13.5" customHeight="1" x14ac:dyDescent="0.45">
      <c r="A504" t="s">
        <v>2733</v>
      </c>
      <c r="B504" t="s">
        <v>25</v>
      </c>
      <c r="C504" t="s">
        <v>25</v>
      </c>
      <c r="D504" t="s">
        <v>2734</v>
      </c>
      <c r="E504" t="s">
        <v>2735</v>
      </c>
      <c r="F504">
        <v>10.100199999999999</v>
      </c>
      <c r="G504" s="45">
        <v>15353966</v>
      </c>
      <c r="H504" t="s">
        <v>2736</v>
      </c>
      <c r="I504" s="6" t="s">
        <v>29</v>
      </c>
      <c r="J504" t="s">
        <v>2737</v>
      </c>
      <c r="K504" s="9" t="s">
        <v>31</v>
      </c>
      <c r="L504" s="32" t="s">
        <v>724</v>
      </c>
      <c r="M504" s="1" t="s">
        <v>2737</v>
      </c>
      <c r="N504" t="s">
        <v>33</v>
      </c>
      <c r="O504" t="s">
        <v>34</v>
      </c>
      <c r="P504" t="s">
        <v>35</v>
      </c>
      <c r="Q504" t="s">
        <v>36</v>
      </c>
      <c r="R504" t="s">
        <v>172</v>
      </c>
      <c r="S504" t="s">
        <v>38</v>
      </c>
      <c r="T504" t="s">
        <v>39</v>
      </c>
      <c r="U504" t="s">
        <v>40</v>
      </c>
      <c r="V504" t="s">
        <v>41</v>
      </c>
      <c r="W504" t="s">
        <v>42</v>
      </c>
      <c r="X504" t="s">
        <v>43</v>
      </c>
    </row>
    <row r="505" spans="1:24" ht="13.5" customHeight="1" x14ac:dyDescent="0.45">
      <c r="A505" t="s">
        <v>2738</v>
      </c>
      <c r="B505" t="s">
        <v>25</v>
      </c>
      <c r="C505" t="s">
        <v>25</v>
      </c>
      <c r="D505" t="s">
        <v>2739</v>
      </c>
      <c r="E505" t="s">
        <v>2740</v>
      </c>
      <c r="F505">
        <v>10.100199999999999</v>
      </c>
      <c r="G505" s="45" t="s">
        <v>2741</v>
      </c>
      <c r="H505" t="s">
        <v>2742</v>
      </c>
      <c r="I505" s="6" t="s">
        <v>29</v>
      </c>
      <c r="J505" t="s">
        <v>2743</v>
      </c>
      <c r="K505" s="9" t="s">
        <v>31</v>
      </c>
      <c r="L505" s="32" t="s">
        <v>232</v>
      </c>
      <c r="M505" s="1" t="s">
        <v>2743</v>
      </c>
      <c r="N505" t="s">
        <v>33</v>
      </c>
      <c r="O505" t="s">
        <v>34</v>
      </c>
      <c r="P505" t="s">
        <v>35</v>
      </c>
      <c r="Q505" t="s">
        <v>61</v>
      </c>
      <c r="R505" t="s">
        <v>172</v>
      </c>
      <c r="S505" t="s">
        <v>38</v>
      </c>
      <c r="T505" t="s">
        <v>39</v>
      </c>
      <c r="U505" t="s">
        <v>40</v>
      </c>
      <c r="V505" t="s">
        <v>80</v>
      </c>
      <c r="W505" t="s">
        <v>42</v>
      </c>
      <c r="X505" t="s">
        <v>43</v>
      </c>
    </row>
    <row r="506" spans="1:24" ht="13.5" customHeight="1" x14ac:dyDescent="0.45">
      <c r="A506" t="s">
        <v>2744</v>
      </c>
      <c r="B506" t="s">
        <v>2745</v>
      </c>
      <c r="C506" t="s">
        <v>25</v>
      </c>
      <c r="D506" t="s">
        <v>2746</v>
      </c>
      <c r="E506" t="s">
        <v>2747</v>
      </c>
      <c r="F506">
        <v>10.100199999999999</v>
      </c>
      <c r="G506" s="45">
        <v>17461405</v>
      </c>
      <c r="H506" t="s">
        <v>2748</v>
      </c>
      <c r="I506" s="6" t="s">
        <v>29</v>
      </c>
      <c r="J506" t="s">
        <v>2749</v>
      </c>
      <c r="K506" s="9" t="s">
        <v>31</v>
      </c>
      <c r="L506" s="32" t="s">
        <v>76</v>
      </c>
      <c r="M506" s="1" t="s">
        <v>2749</v>
      </c>
      <c r="N506" t="s">
        <v>33</v>
      </c>
      <c r="O506" t="s">
        <v>34</v>
      </c>
      <c r="P506" t="s">
        <v>35</v>
      </c>
      <c r="Q506" t="s">
        <v>61</v>
      </c>
      <c r="R506" t="s">
        <v>172</v>
      </c>
      <c r="S506" t="s">
        <v>38</v>
      </c>
      <c r="T506" t="s">
        <v>39</v>
      </c>
      <c r="U506" t="s">
        <v>40</v>
      </c>
      <c r="V506" t="s">
        <v>41</v>
      </c>
      <c r="W506" t="s">
        <v>42</v>
      </c>
      <c r="X506" t="s">
        <v>43</v>
      </c>
    </row>
    <row r="507" spans="1:24" ht="13.5" customHeight="1" x14ac:dyDescent="0.45">
      <c r="A507" t="s">
        <v>2750</v>
      </c>
      <c r="B507" t="s">
        <v>25</v>
      </c>
      <c r="C507" t="s">
        <v>25</v>
      </c>
      <c r="D507" t="s">
        <v>2751</v>
      </c>
      <c r="E507" t="s">
        <v>2752</v>
      </c>
      <c r="F507">
        <v>10.100199999999999</v>
      </c>
      <c r="G507" s="45">
        <v>15566978</v>
      </c>
      <c r="H507" t="s">
        <v>2753</v>
      </c>
      <c r="I507" s="6" t="s">
        <v>29</v>
      </c>
      <c r="J507" t="s">
        <v>2754</v>
      </c>
      <c r="K507" s="9" t="s">
        <v>31</v>
      </c>
      <c r="L507" s="32" t="s">
        <v>161</v>
      </c>
      <c r="M507" s="1" t="s">
        <v>2754</v>
      </c>
      <c r="N507" t="s">
        <v>33</v>
      </c>
      <c r="O507" t="s">
        <v>34</v>
      </c>
      <c r="P507" t="s">
        <v>35</v>
      </c>
      <c r="Q507" t="s">
        <v>61</v>
      </c>
      <c r="R507" t="s">
        <v>172</v>
      </c>
      <c r="S507" t="s">
        <v>38</v>
      </c>
      <c r="T507" t="s">
        <v>39</v>
      </c>
      <c r="U507" t="s">
        <v>40</v>
      </c>
      <c r="V507" t="s">
        <v>80</v>
      </c>
      <c r="W507" t="s">
        <v>42</v>
      </c>
      <c r="X507" t="s">
        <v>43</v>
      </c>
    </row>
    <row r="508" spans="1:24" ht="13.5" customHeight="1" x14ac:dyDescent="0.45">
      <c r="A508" t="s">
        <v>2755</v>
      </c>
      <c r="B508" t="s">
        <v>25</v>
      </c>
      <c r="C508" t="s">
        <v>25</v>
      </c>
      <c r="D508" t="s">
        <v>2756</v>
      </c>
      <c r="E508" t="s">
        <v>2756</v>
      </c>
      <c r="F508">
        <v>10.100199999999999</v>
      </c>
      <c r="G508" s="45">
        <v>15566978</v>
      </c>
      <c r="H508" t="s">
        <v>2757</v>
      </c>
      <c r="I508" t="s">
        <v>46</v>
      </c>
      <c r="J508" t="s">
        <v>2758</v>
      </c>
      <c r="K508" s="9" t="s">
        <v>59</v>
      </c>
      <c r="L508" s="32">
        <v>4330</v>
      </c>
      <c r="M508" s="8" t="s">
        <v>2759</v>
      </c>
      <c r="N508" t="s">
        <v>46</v>
      </c>
      <c r="O508" t="s">
        <v>34</v>
      </c>
      <c r="P508" t="s">
        <v>35</v>
      </c>
      <c r="Q508" t="s">
        <v>49</v>
      </c>
      <c r="R508" t="s">
        <v>415</v>
      </c>
      <c r="S508" t="s">
        <v>38</v>
      </c>
      <c r="T508" t="s">
        <v>93</v>
      </c>
      <c r="U508" t="s">
        <v>2758</v>
      </c>
      <c r="V508" t="s">
        <v>81</v>
      </c>
      <c r="W508" t="s">
        <v>42</v>
      </c>
      <c r="X508" t="s">
        <v>53</v>
      </c>
    </row>
    <row r="509" spans="1:24" ht="13.5" customHeight="1" x14ac:dyDescent="0.45">
      <c r="A509" t="s">
        <v>2760</v>
      </c>
      <c r="B509" t="s">
        <v>25</v>
      </c>
      <c r="C509" t="s">
        <v>25</v>
      </c>
      <c r="D509" t="s">
        <v>2761</v>
      </c>
      <c r="E509" t="s">
        <v>2762</v>
      </c>
      <c r="F509">
        <v>10.1111</v>
      </c>
      <c r="G509" s="45">
        <v>14678691</v>
      </c>
      <c r="H509" t="s">
        <v>2763</v>
      </c>
      <c r="I509" s="6" t="s">
        <v>29</v>
      </c>
      <c r="J509" t="s">
        <v>2764</v>
      </c>
      <c r="K509" s="9" t="s">
        <v>31</v>
      </c>
      <c r="L509" s="32" t="s">
        <v>152</v>
      </c>
      <c r="M509" s="1" t="s">
        <v>2764</v>
      </c>
      <c r="N509" t="s">
        <v>33</v>
      </c>
      <c r="O509" t="s">
        <v>34</v>
      </c>
      <c r="P509" t="s">
        <v>35</v>
      </c>
      <c r="Q509" t="s">
        <v>36</v>
      </c>
      <c r="R509" t="s">
        <v>80</v>
      </c>
      <c r="S509" t="s">
        <v>38</v>
      </c>
      <c r="T509" t="s">
        <v>39</v>
      </c>
      <c r="U509" t="s">
        <v>40</v>
      </c>
      <c r="V509" t="s">
        <v>41</v>
      </c>
      <c r="W509" t="s">
        <v>42</v>
      </c>
      <c r="X509" t="s">
        <v>43</v>
      </c>
    </row>
    <row r="510" spans="1:24" ht="13.5" customHeight="1" x14ac:dyDescent="0.45">
      <c r="A510" t="s">
        <v>2765</v>
      </c>
      <c r="B510" t="s">
        <v>25</v>
      </c>
      <c r="C510" t="s">
        <v>25</v>
      </c>
      <c r="D510" t="s">
        <v>2766</v>
      </c>
      <c r="E510" t="s">
        <v>2767</v>
      </c>
      <c r="F510">
        <v>10.100199999999999</v>
      </c>
      <c r="G510" s="45">
        <v>14712857</v>
      </c>
      <c r="H510" t="s">
        <v>2768</v>
      </c>
      <c r="I510" s="6" t="s">
        <v>29</v>
      </c>
      <c r="J510" t="s">
        <v>2769</v>
      </c>
      <c r="K510" s="9" t="s">
        <v>31</v>
      </c>
      <c r="L510" s="32" t="s">
        <v>642</v>
      </c>
      <c r="M510" s="1" t="s">
        <v>2769</v>
      </c>
      <c r="N510" t="s">
        <v>33</v>
      </c>
      <c r="O510" t="s">
        <v>34</v>
      </c>
      <c r="P510" t="s">
        <v>35</v>
      </c>
      <c r="Q510" t="s">
        <v>61</v>
      </c>
      <c r="R510" t="s">
        <v>50</v>
      </c>
      <c r="S510" t="s">
        <v>38</v>
      </c>
      <c r="T510" t="s">
        <v>39</v>
      </c>
      <c r="U510" t="s">
        <v>40</v>
      </c>
      <c r="V510" t="s">
        <v>41</v>
      </c>
      <c r="W510" t="s">
        <v>42</v>
      </c>
      <c r="X510" t="s">
        <v>43</v>
      </c>
    </row>
    <row r="511" spans="1:24" ht="13.5" customHeight="1" x14ac:dyDescent="0.45">
      <c r="A511" t="s">
        <v>1989</v>
      </c>
      <c r="B511" t="s">
        <v>25</v>
      </c>
      <c r="C511" t="s">
        <v>25</v>
      </c>
      <c r="D511" t="s">
        <v>2770</v>
      </c>
      <c r="E511" t="s">
        <v>2771</v>
      </c>
      <c r="F511">
        <v>10.1111</v>
      </c>
      <c r="G511" s="45">
        <v>17459125</v>
      </c>
      <c r="H511" t="s">
        <v>2772</v>
      </c>
      <c r="I511" s="6" t="s">
        <v>29</v>
      </c>
      <c r="J511" t="s">
        <v>2773</v>
      </c>
      <c r="K511" s="9" t="s">
        <v>31</v>
      </c>
      <c r="L511" s="32" t="s">
        <v>642</v>
      </c>
      <c r="M511" s="1" t="s">
        <v>2773</v>
      </c>
      <c r="N511" t="s">
        <v>33</v>
      </c>
      <c r="O511" t="s">
        <v>34</v>
      </c>
      <c r="P511" t="s">
        <v>35</v>
      </c>
      <c r="Q511" t="s">
        <v>36</v>
      </c>
      <c r="R511" t="s">
        <v>415</v>
      </c>
      <c r="S511" t="s">
        <v>38</v>
      </c>
      <c r="T511" t="s">
        <v>93</v>
      </c>
      <c r="U511" t="s">
        <v>2774</v>
      </c>
      <c r="V511" t="s">
        <v>80</v>
      </c>
      <c r="W511" t="s">
        <v>42</v>
      </c>
      <c r="X511" t="s">
        <v>43</v>
      </c>
    </row>
    <row r="512" spans="1:24" ht="13.5" customHeight="1" x14ac:dyDescent="0.45">
      <c r="A512" t="s">
        <v>2775</v>
      </c>
      <c r="B512" t="s">
        <v>25</v>
      </c>
      <c r="C512" t="s">
        <v>25</v>
      </c>
      <c r="D512" t="s">
        <v>2776</v>
      </c>
      <c r="E512" t="s">
        <v>2777</v>
      </c>
      <c r="F512">
        <v>10.1111</v>
      </c>
      <c r="G512" s="45">
        <v>17459133</v>
      </c>
      <c r="H512" t="s">
        <v>2778</v>
      </c>
      <c r="I512" s="6" t="s">
        <v>29</v>
      </c>
      <c r="J512" t="s">
        <v>2779</v>
      </c>
      <c r="K512" s="9" t="s">
        <v>31</v>
      </c>
      <c r="L512" s="32" t="s">
        <v>152</v>
      </c>
      <c r="M512" s="1" t="s">
        <v>2779</v>
      </c>
      <c r="N512" t="s">
        <v>33</v>
      </c>
      <c r="O512" t="s">
        <v>34</v>
      </c>
      <c r="P512" t="s">
        <v>35</v>
      </c>
      <c r="Q512" t="s">
        <v>36</v>
      </c>
      <c r="R512" t="s">
        <v>415</v>
      </c>
      <c r="S512" t="s">
        <v>38</v>
      </c>
      <c r="T512" t="s">
        <v>93</v>
      </c>
      <c r="U512" t="s">
        <v>2780</v>
      </c>
      <c r="V512" t="s">
        <v>81</v>
      </c>
      <c r="W512" t="s">
        <v>42</v>
      </c>
      <c r="X512" t="s">
        <v>115</v>
      </c>
    </row>
    <row r="513" spans="1:24" ht="13.5" customHeight="1" x14ac:dyDescent="0.45">
      <c r="A513" s="38" t="s">
        <v>2781</v>
      </c>
      <c r="B513" t="s">
        <v>2781</v>
      </c>
      <c r="E513">
        <v>20901313</v>
      </c>
      <c r="G513" s="45">
        <v>20901313</v>
      </c>
      <c r="H513" t="s">
        <v>2782</v>
      </c>
      <c r="I513" t="s">
        <v>46</v>
      </c>
      <c r="J513" t="s">
        <v>2783</v>
      </c>
      <c r="K513" s="9" t="s">
        <v>48</v>
      </c>
      <c r="L513" s="32" t="s">
        <v>4112</v>
      </c>
      <c r="M513" t="s">
        <v>2783</v>
      </c>
      <c r="N513" t="s">
        <v>46</v>
      </c>
      <c r="O513" t="s">
        <v>34</v>
      </c>
      <c r="P513" t="s">
        <v>35</v>
      </c>
      <c r="Q513" t="s">
        <v>49</v>
      </c>
      <c r="R513" t="s">
        <v>50</v>
      </c>
      <c r="S513" t="s">
        <v>51</v>
      </c>
      <c r="T513" t="s">
        <v>39</v>
      </c>
      <c r="U513" t="s">
        <v>2784</v>
      </c>
      <c r="V513" t="s">
        <v>41</v>
      </c>
      <c r="W513" t="s">
        <v>2784</v>
      </c>
      <c r="X513" t="s">
        <v>53</v>
      </c>
    </row>
    <row r="514" spans="1:24" ht="13.5" customHeight="1" x14ac:dyDescent="0.45">
      <c r="A514" t="s">
        <v>2785</v>
      </c>
      <c r="B514" t="s">
        <v>25</v>
      </c>
      <c r="C514" t="s">
        <v>25</v>
      </c>
      <c r="D514" t="s">
        <v>2786</v>
      </c>
      <c r="E514" t="s">
        <v>2787</v>
      </c>
      <c r="F514">
        <v>10.1111</v>
      </c>
      <c r="G514" s="45">
        <v>14678705</v>
      </c>
      <c r="H514" t="s">
        <v>2788</v>
      </c>
      <c r="I514" s="6" t="s">
        <v>29</v>
      </c>
      <c r="J514" t="s">
        <v>2789</v>
      </c>
      <c r="K514" s="9" t="s">
        <v>31</v>
      </c>
      <c r="L514" s="32" t="s">
        <v>5250</v>
      </c>
      <c r="M514" s="1" t="s">
        <v>2789</v>
      </c>
      <c r="N514" t="s">
        <v>33</v>
      </c>
      <c r="O514" t="s">
        <v>34</v>
      </c>
      <c r="P514" t="s">
        <v>35</v>
      </c>
      <c r="Q514" t="s">
        <v>36</v>
      </c>
      <c r="R514" t="s">
        <v>172</v>
      </c>
      <c r="S514" t="s">
        <v>38</v>
      </c>
      <c r="T514" t="s">
        <v>39</v>
      </c>
      <c r="U514" t="s">
        <v>40</v>
      </c>
      <c r="V514" t="s">
        <v>81</v>
      </c>
      <c r="W514" t="s">
        <v>42</v>
      </c>
      <c r="X514" t="s">
        <v>43</v>
      </c>
    </row>
    <row r="515" spans="1:24" ht="13.5" customHeight="1" x14ac:dyDescent="0.45">
      <c r="A515" t="s">
        <v>2790</v>
      </c>
      <c r="E515" t="s">
        <v>2791</v>
      </c>
      <c r="G515" s="45">
        <v>14350653</v>
      </c>
      <c r="H515" t="s">
        <v>2792</v>
      </c>
      <c r="I515" s="6" t="s">
        <v>29</v>
      </c>
      <c r="J515" t="s">
        <v>2793</v>
      </c>
      <c r="K515" s="9" t="s">
        <v>31</v>
      </c>
      <c r="L515" s="32">
        <v>1980</v>
      </c>
      <c r="M515" t="s">
        <v>2794</v>
      </c>
      <c r="N515" t="s">
        <v>33</v>
      </c>
      <c r="O515" t="s">
        <v>2793</v>
      </c>
      <c r="P515" t="s">
        <v>79</v>
      </c>
      <c r="Q515" t="s">
        <v>61</v>
      </c>
      <c r="R515" t="s">
        <v>172</v>
      </c>
      <c r="S515" t="s">
        <v>560</v>
      </c>
      <c r="T515" t="s">
        <v>39</v>
      </c>
      <c r="U515" t="s">
        <v>560</v>
      </c>
      <c r="V515" t="s">
        <v>41</v>
      </c>
      <c r="W515" t="s">
        <v>2795</v>
      </c>
      <c r="X515" t="s">
        <v>53</v>
      </c>
    </row>
    <row r="516" spans="1:24" ht="13.5" customHeight="1" x14ac:dyDescent="0.45">
      <c r="A516" t="s">
        <v>2796</v>
      </c>
      <c r="E516" t="s">
        <v>2797</v>
      </c>
      <c r="G516" s="45">
        <v>23743832</v>
      </c>
      <c r="H516" t="s">
        <v>2798</v>
      </c>
      <c r="I516" s="6" t="s">
        <v>29</v>
      </c>
      <c r="J516" t="s">
        <v>2794</v>
      </c>
      <c r="K516" s="9" t="s">
        <v>31</v>
      </c>
      <c r="L516" s="32">
        <v>1800</v>
      </c>
      <c r="N516" t="s">
        <v>33</v>
      </c>
      <c r="O516" s="8" t="s">
        <v>34</v>
      </c>
      <c r="P516" t="s">
        <v>79</v>
      </c>
      <c r="Q516" t="s">
        <v>61</v>
      </c>
      <c r="R516" t="s">
        <v>172</v>
      </c>
      <c r="S516" t="s">
        <v>560</v>
      </c>
      <c r="T516" t="s">
        <v>39</v>
      </c>
      <c r="U516" t="s">
        <v>560</v>
      </c>
      <c r="V516" t="s">
        <v>41</v>
      </c>
      <c r="W516" t="s">
        <v>2799</v>
      </c>
      <c r="X516" t="s">
        <v>53</v>
      </c>
    </row>
    <row r="517" spans="1:24" ht="13.5" customHeight="1" x14ac:dyDescent="0.45">
      <c r="A517" t="s">
        <v>2800</v>
      </c>
      <c r="B517" t="s">
        <v>25</v>
      </c>
      <c r="C517" t="s">
        <v>25</v>
      </c>
      <c r="D517" t="s">
        <v>2801</v>
      </c>
      <c r="E517" t="s">
        <v>2802</v>
      </c>
      <c r="F517">
        <v>10.1111</v>
      </c>
      <c r="G517" s="45">
        <v>19393881</v>
      </c>
      <c r="H517" t="s">
        <v>2803</v>
      </c>
      <c r="I517" s="6" t="s">
        <v>29</v>
      </c>
      <c r="J517" t="s">
        <v>2804</v>
      </c>
      <c r="K517" s="9" t="s">
        <v>31</v>
      </c>
      <c r="L517" s="32" t="s">
        <v>232</v>
      </c>
      <c r="M517" s="1" t="s">
        <v>2804</v>
      </c>
      <c r="N517" t="s">
        <v>33</v>
      </c>
      <c r="O517" t="s">
        <v>34</v>
      </c>
      <c r="P517" t="s">
        <v>35</v>
      </c>
      <c r="Q517" t="s">
        <v>36</v>
      </c>
      <c r="R517" t="s">
        <v>172</v>
      </c>
      <c r="S517" t="s">
        <v>38</v>
      </c>
      <c r="T517" t="s">
        <v>39</v>
      </c>
      <c r="U517" t="s">
        <v>40</v>
      </c>
      <c r="V517" t="s">
        <v>81</v>
      </c>
      <c r="W517" t="s">
        <v>42</v>
      </c>
      <c r="X517" t="s">
        <v>115</v>
      </c>
    </row>
    <row r="518" spans="1:24" ht="13.5" customHeight="1" x14ac:dyDescent="0.45">
      <c r="A518" t="s">
        <v>2805</v>
      </c>
      <c r="B518">
        <v>2223</v>
      </c>
      <c r="C518" t="s">
        <v>25</v>
      </c>
      <c r="D518" t="s">
        <v>2806</v>
      </c>
      <c r="E518" t="s">
        <v>2807</v>
      </c>
      <c r="F518">
        <v>10.100199999999999</v>
      </c>
      <c r="G518" s="45">
        <v>15214079</v>
      </c>
      <c r="H518" t="s">
        <v>2808</v>
      </c>
      <c r="I518" s="6" t="s">
        <v>29</v>
      </c>
      <c r="J518" s="8" t="s">
        <v>74</v>
      </c>
      <c r="K518" s="9" t="s">
        <v>31</v>
      </c>
      <c r="L518" s="32" t="s">
        <v>152</v>
      </c>
      <c r="M518" s="1" t="s">
        <v>2809</v>
      </c>
      <c r="N518" t="s">
        <v>78</v>
      </c>
      <c r="O518" t="s">
        <v>34</v>
      </c>
      <c r="P518" t="s">
        <v>102</v>
      </c>
      <c r="Q518" t="s">
        <v>61</v>
      </c>
      <c r="R518" t="s">
        <v>172</v>
      </c>
      <c r="S518" t="s">
        <v>38</v>
      </c>
      <c r="T518" t="s">
        <v>39</v>
      </c>
      <c r="U518" t="s">
        <v>2810</v>
      </c>
      <c r="V518" t="s">
        <v>41</v>
      </c>
      <c r="W518" t="s">
        <v>42</v>
      </c>
      <c r="X518" t="s">
        <v>53</v>
      </c>
    </row>
    <row r="519" spans="1:24" ht="13.5" customHeight="1" x14ac:dyDescent="0.45">
      <c r="A519" t="s">
        <v>2811</v>
      </c>
      <c r="B519" t="s">
        <v>25</v>
      </c>
      <c r="C519" t="s">
        <v>25</v>
      </c>
      <c r="D519" t="s">
        <v>2812</v>
      </c>
      <c r="E519" t="s">
        <v>2813</v>
      </c>
      <c r="F519">
        <v>10.1111</v>
      </c>
      <c r="G519" s="45">
        <v>21539561</v>
      </c>
      <c r="H519" t="s">
        <v>2814</v>
      </c>
      <c r="I519" s="6" t="s">
        <v>29</v>
      </c>
      <c r="J519" s="8" t="s">
        <v>74</v>
      </c>
      <c r="K519" s="9" t="s">
        <v>31</v>
      </c>
      <c r="L519" s="32" t="s">
        <v>32</v>
      </c>
      <c r="M519" s="1" t="s">
        <v>237</v>
      </c>
      <c r="N519" t="s">
        <v>78</v>
      </c>
      <c r="O519" t="s">
        <v>34</v>
      </c>
      <c r="P519" t="s">
        <v>79</v>
      </c>
      <c r="Q519" t="s">
        <v>79</v>
      </c>
      <c r="R519" t="s">
        <v>415</v>
      </c>
      <c r="S519" t="s">
        <v>38</v>
      </c>
      <c r="T519" t="s">
        <v>93</v>
      </c>
      <c r="U519" t="s">
        <v>2815</v>
      </c>
      <c r="V519" t="s">
        <v>81</v>
      </c>
      <c r="W519" t="s">
        <v>42</v>
      </c>
      <c r="X519" t="s">
        <v>115</v>
      </c>
    </row>
    <row r="520" spans="1:24" ht="13.5" customHeight="1" x14ac:dyDescent="0.45">
      <c r="A520" t="s">
        <v>2816</v>
      </c>
      <c r="B520" t="s">
        <v>25</v>
      </c>
      <c r="C520" t="s">
        <v>25</v>
      </c>
      <c r="D520" t="s">
        <v>2817</v>
      </c>
      <c r="E520" t="s">
        <v>2818</v>
      </c>
      <c r="F520">
        <v>10.1111</v>
      </c>
      <c r="G520" s="45">
        <v>21516952</v>
      </c>
      <c r="H520" t="s">
        <v>2819</v>
      </c>
      <c r="I520" s="6" t="s">
        <v>29</v>
      </c>
      <c r="J520" t="s">
        <v>2820</v>
      </c>
      <c r="K520" s="9" t="s">
        <v>31</v>
      </c>
      <c r="L520" s="32" t="s">
        <v>76</v>
      </c>
      <c r="M520" s="1" t="s">
        <v>2820</v>
      </c>
      <c r="N520" t="s">
        <v>78</v>
      </c>
      <c r="O520" t="s">
        <v>34</v>
      </c>
      <c r="P520" t="s">
        <v>35</v>
      </c>
      <c r="Q520" t="s">
        <v>1330</v>
      </c>
      <c r="R520" t="s">
        <v>172</v>
      </c>
      <c r="S520" t="s">
        <v>38</v>
      </c>
      <c r="T520" t="s">
        <v>39</v>
      </c>
      <c r="U520" t="s">
        <v>40</v>
      </c>
      <c r="V520" t="s">
        <v>41</v>
      </c>
      <c r="W520" t="s">
        <v>42</v>
      </c>
      <c r="X520" t="s">
        <v>43</v>
      </c>
    </row>
    <row r="521" spans="1:24" ht="13.5" customHeight="1" x14ac:dyDescent="0.45">
      <c r="A521" t="s">
        <v>2821</v>
      </c>
      <c r="E521" s="49" t="s">
        <v>2822</v>
      </c>
      <c r="G521" s="49">
        <v>26911299</v>
      </c>
      <c r="H521" t="s">
        <v>2823</v>
      </c>
      <c r="I521" s="6" t="s">
        <v>29</v>
      </c>
      <c r="J521" s="1" t="s">
        <v>169</v>
      </c>
      <c r="K521" s="9" t="s">
        <v>31</v>
      </c>
      <c r="L521" s="32" t="s">
        <v>10238</v>
      </c>
      <c r="M521" s="1"/>
      <c r="N521" t="s">
        <v>33</v>
      </c>
      <c r="O521" t="s">
        <v>740</v>
      </c>
      <c r="R521" t="s">
        <v>172</v>
      </c>
      <c r="S521" t="s">
        <v>38</v>
      </c>
      <c r="T521" t="s">
        <v>39</v>
      </c>
      <c r="U521" t="s">
        <v>40</v>
      </c>
      <c r="V521" t="s">
        <v>80</v>
      </c>
      <c r="W521" t="s">
        <v>42</v>
      </c>
      <c r="X521" t="s">
        <v>115</v>
      </c>
    </row>
    <row r="522" spans="1:24" ht="13.5" customHeight="1" x14ac:dyDescent="0.45">
      <c r="A522" t="s">
        <v>2824</v>
      </c>
      <c r="G522" s="45" t="s">
        <v>2825</v>
      </c>
      <c r="H522" t="s">
        <v>2826</v>
      </c>
      <c r="I522" s="6" t="s">
        <v>29</v>
      </c>
      <c r="J522" t="s">
        <v>2827</v>
      </c>
      <c r="K522" s="9" t="s">
        <v>31</v>
      </c>
      <c r="L522" s="32" t="s">
        <v>2828</v>
      </c>
      <c r="M522" t="s">
        <v>2827</v>
      </c>
      <c r="N522" t="s">
        <v>33</v>
      </c>
      <c r="O522" t="s">
        <v>740</v>
      </c>
      <c r="P522" t="s">
        <v>35</v>
      </c>
      <c r="Q522" t="s">
        <v>61</v>
      </c>
      <c r="R522" t="s">
        <v>81</v>
      </c>
      <c r="S522" t="s">
        <v>38</v>
      </c>
      <c r="T522" t="s">
        <v>81</v>
      </c>
      <c r="U522" t="s">
        <v>40</v>
      </c>
      <c r="V522" t="s">
        <v>81</v>
      </c>
      <c r="W522" t="s">
        <v>42</v>
      </c>
      <c r="X522" t="s">
        <v>115</v>
      </c>
    </row>
    <row r="523" spans="1:24" ht="13.5" customHeight="1" x14ac:dyDescent="0.45">
      <c r="A523" t="s">
        <v>2829</v>
      </c>
      <c r="G523" s="45" t="s">
        <v>2830</v>
      </c>
      <c r="H523" t="s">
        <v>2831</v>
      </c>
      <c r="I523" s="6" t="s">
        <v>29</v>
      </c>
      <c r="J523" t="s">
        <v>2827</v>
      </c>
      <c r="K523" s="9" t="s">
        <v>31</v>
      </c>
      <c r="L523" s="32" t="s">
        <v>2828</v>
      </c>
      <c r="M523" t="s">
        <v>2827</v>
      </c>
      <c r="N523" t="s">
        <v>33</v>
      </c>
      <c r="O523" t="s">
        <v>740</v>
      </c>
      <c r="P523" t="s">
        <v>35</v>
      </c>
      <c r="Q523" t="s">
        <v>61</v>
      </c>
      <c r="R523" t="s">
        <v>81</v>
      </c>
      <c r="S523" t="s">
        <v>38</v>
      </c>
      <c r="T523" t="s">
        <v>81</v>
      </c>
      <c r="U523" t="s">
        <v>40</v>
      </c>
      <c r="V523" t="s">
        <v>81</v>
      </c>
      <c r="W523" t="s">
        <v>42</v>
      </c>
      <c r="X523" t="s">
        <v>115</v>
      </c>
    </row>
    <row r="524" spans="1:24" ht="13.5" customHeight="1" x14ac:dyDescent="0.45">
      <c r="A524" t="s">
        <v>2832</v>
      </c>
      <c r="G524" s="45" t="s">
        <v>2833</v>
      </c>
      <c r="H524" t="s">
        <v>2834</v>
      </c>
      <c r="I524" s="6" t="s">
        <v>29</v>
      </c>
      <c r="J524" t="s">
        <v>2827</v>
      </c>
      <c r="K524" s="9" t="s">
        <v>31</v>
      </c>
      <c r="L524" s="32" t="s">
        <v>2828</v>
      </c>
      <c r="M524" t="s">
        <v>2827</v>
      </c>
      <c r="N524" t="s">
        <v>33</v>
      </c>
      <c r="O524" t="s">
        <v>740</v>
      </c>
      <c r="P524" t="s">
        <v>35</v>
      </c>
      <c r="Q524" t="s">
        <v>61</v>
      </c>
      <c r="R524" t="s">
        <v>81</v>
      </c>
      <c r="S524" t="s">
        <v>38</v>
      </c>
      <c r="T524" t="s">
        <v>81</v>
      </c>
      <c r="U524" t="s">
        <v>40</v>
      </c>
      <c r="V524" t="s">
        <v>81</v>
      </c>
      <c r="W524" t="s">
        <v>42</v>
      </c>
      <c r="X524" t="s">
        <v>115</v>
      </c>
    </row>
    <row r="525" spans="1:24" ht="13.5" customHeight="1" x14ac:dyDescent="0.45">
      <c r="A525" t="s">
        <v>2835</v>
      </c>
      <c r="G525" s="45" t="s">
        <v>2836</v>
      </c>
      <c r="H525" t="s">
        <v>2837</v>
      </c>
      <c r="I525" s="6" t="s">
        <v>29</v>
      </c>
      <c r="J525" t="s">
        <v>2827</v>
      </c>
      <c r="K525" s="9" t="s">
        <v>31</v>
      </c>
      <c r="L525" s="32" t="s">
        <v>2828</v>
      </c>
      <c r="M525" t="s">
        <v>2827</v>
      </c>
      <c r="N525" t="s">
        <v>33</v>
      </c>
      <c r="O525" t="s">
        <v>740</v>
      </c>
      <c r="P525" t="s">
        <v>35</v>
      </c>
      <c r="Q525" t="s">
        <v>61</v>
      </c>
      <c r="R525" t="s">
        <v>81</v>
      </c>
      <c r="S525" t="s">
        <v>38</v>
      </c>
      <c r="T525" t="s">
        <v>81</v>
      </c>
      <c r="U525" t="s">
        <v>40</v>
      </c>
      <c r="V525" t="s">
        <v>81</v>
      </c>
      <c r="W525" t="s">
        <v>42</v>
      </c>
      <c r="X525" t="s">
        <v>115</v>
      </c>
    </row>
    <row r="526" spans="1:24" ht="13.5" customHeight="1" x14ac:dyDescent="0.45">
      <c r="A526" t="s">
        <v>2838</v>
      </c>
      <c r="G526" s="45" t="s">
        <v>2839</v>
      </c>
      <c r="H526" t="s">
        <v>2840</v>
      </c>
      <c r="I526" s="6" t="s">
        <v>29</v>
      </c>
      <c r="J526" t="s">
        <v>2827</v>
      </c>
      <c r="K526" s="9" t="s">
        <v>31</v>
      </c>
      <c r="L526" s="32" t="s">
        <v>2828</v>
      </c>
      <c r="M526" t="s">
        <v>2827</v>
      </c>
      <c r="N526" t="s">
        <v>33</v>
      </c>
      <c r="O526" t="s">
        <v>740</v>
      </c>
      <c r="P526" t="s">
        <v>35</v>
      </c>
      <c r="Q526" t="s">
        <v>61</v>
      </c>
      <c r="R526" t="s">
        <v>81</v>
      </c>
      <c r="S526" t="s">
        <v>38</v>
      </c>
      <c r="T526" t="s">
        <v>81</v>
      </c>
      <c r="U526" t="s">
        <v>40</v>
      </c>
      <c r="V526" t="s">
        <v>81</v>
      </c>
      <c r="W526" t="s">
        <v>42</v>
      </c>
      <c r="X526" t="s">
        <v>115</v>
      </c>
    </row>
    <row r="527" spans="1:24" ht="13.5" customHeight="1" x14ac:dyDescent="0.45">
      <c r="A527" t="s">
        <v>2841</v>
      </c>
      <c r="G527" s="45" t="s">
        <v>2842</v>
      </c>
      <c r="H527" t="s">
        <v>2843</v>
      </c>
      <c r="I527" s="6" t="s">
        <v>29</v>
      </c>
      <c r="J527" t="s">
        <v>2827</v>
      </c>
      <c r="K527" s="9" t="s">
        <v>31</v>
      </c>
      <c r="L527" s="32" t="s">
        <v>2828</v>
      </c>
      <c r="M527" t="s">
        <v>2827</v>
      </c>
      <c r="N527" t="s">
        <v>33</v>
      </c>
      <c r="O527" t="s">
        <v>740</v>
      </c>
      <c r="P527" t="s">
        <v>35</v>
      </c>
      <c r="Q527" t="s">
        <v>61</v>
      </c>
      <c r="R527" t="s">
        <v>81</v>
      </c>
      <c r="S527" t="s">
        <v>38</v>
      </c>
      <c r="T527" t="s">
        <v>81</v>
      </c>
      <c r="U527" t="s">
        <v>40</v>
      </c>
      <c r="V527" t="s">
        <v>81</v>
      </c>
      <c r="W527" t="s">
        <v>42</v>
      </c>
      <c r="X527" t="s">
        <v>115</v>
      </c>
    </row>
    <row r="528" spans="1:24" ht="13.5" customHeight="1" x14ac:dyDescent="0.45">
      <c r="A528" t="s">
        <v>2844</v>
      </c>
      <c r="G528" s="45" t="s">
        <v>2845</v>
      </c>
      <c r="H528" t="s">
        <v>2846</v>
      </c>
      <c r="I528" s="6" t="s">
        <v>29</v>
      </c>
      <c r="J528" t="s">
        <v>2827</v>
      </c>
      <c r="K528" s="9" t="s">
        <v>31</v>
      </c>
      <c r="L528" s="32" t="s">
        <v>2847</v>
      </c>
      <c r="M528" t="s">
        <v>2827</v>
      </c>
      <c r="N528" t="s">
        <v>33</v>
      </c>
      <c r="O528" t="s">
        <v>740</v>
      </c>
      <c r="P528" t="s">
        <v>35</v>
      </c>
      <c r="Q528" t="s">
        <v>61</v>
      </c>
      <c r="R528" t="s">
        <v>81</v>
      </c>
      <c r="S528" t="s">
        <v>38</v>
      </c>
      <c r="T528" t="s">
        <v>81</v>
      </c>
      <c r="U528" t="s">
        <v>40</v>
      </c>
      <c r="V528" t="s">
        <v>81</v>
      </c>
      <c r="W528" t="s">
        <v>42</v>
      </c>
      <c r="X528" t="s">
        <v>115</v>
      </c>
    </row>
    <row r="529" spans="1:24" ht="13.5" customHeight="1" x14ac:dyDescent="0.45">
      <c r="A529" t="s">
        <v>2848</v>
      </c>
      <c r="G529" s="45" t="s">
        <v>2849</v>
      </c>
      <c r="H529" t="s">
        <v>2850</v>
      </c>
      <c r="I529" s="6" t="s">
        <v>29</v>
      </c>
      <c r="J529" t="s">
        <v>2827</v>
      </c>
      <c r="K529" s="9" t="s">
        <v>31</v>
      </c>
      <c r="L529" s="32" t="s">
        <v>2828</v>
      </c>
      <c r="M529" t="s">
        <v>2827</v>
      </c>
      <c r="N529" t="s">
        <v>33</v>
      </c>
      <c r="O529" t="s">
        <v>740</v>
      </c>
      <c r="P529" t="s">
        <v>35</v>
      </c>
      <c r="Q529" t="s">
        <v>61</v>
      </c>
      <c r="R529" t="s">
        <v>81</v>
      </c>
      <c r="S529" t="s">
        <v>38</v>
      </c>
      <c r="T529" t="s">
        <v>81</v>
      </c>
      <c r="U529" t="s">
        <v>40</v>
      </c>
      <c r="V529" t="s">
        <v>81</v>
      </c>
      <c r="W529" t="s">
        <v>42</v>
      </c>
      <c r="X529" t="s">
        <v>115</v>
      </c>
    </row>
    <row r="530" spans="1:24" ht="13.5" customHeight="1" x14ac:dyDescent="0.45">
      <c r="A530" t="s">
        <v>2851</v>
      </c>
      <c r="G530" s="45" t="s">
        <v>2852</v>
      </c>
      <c r="H530" t="s">
        <v>2853</v>
      </c>
      <c r="I530" s="6" t="s">
        <v>29</v>
      </c>
      <c r="J530" t="s">
        <v>2827</v>
      </c>
      <c r="K530" s="9" t="s">
        <v>31</v>
      </c>
      <c r="L530" s="32" t="s">
        <v>2828</v>
      </c>
      <c r="M530" t="s">
        <v>2827</v>
      </c>
      <c r="N530" t="s">
        <v>33</v>
      </c>
      <c r="O530" t="s">
        <v>740</v>
      </c>
      <c r="P530" t="s">
        <v>35</v>
      </c>
      <c r="Q530" t="s">
        <v>61</v>
      </c>
      <c r="R530" t="s">
        <v>81</v>
      </c>
      <c r="S530" t="s">
        <v>38</v>
      </c>
      <c r="T530" t="s">
        <v>81</v>
      </c>
      <c r="U530" t="s">
        <v>40</v>
      </c>
      <c r="V530" t="s">
        <v>81</v>
      </c>
      <c r="W530" t="s">
        <v>42</v>
      </c>
      <c r="X530" t="s">
        <v>115</v>
      </c>
    </row>
    <row r="531" spans="1:24" ht="13.5" customHeight="1" x14ac:dyDescent="0.45">
      <c r="A531" t="s">
        <v>2854</v>
      </c>
      <c r="G531" s="45" t="s">
        <v>2855</v>
      </c>
      <c r="H531" t="s">
        <v>2856</v>
      </c>
      <c r="I531" s="6" t="s">
        <v>29</v>
      </c>
      <c r="J531" t="s">
        <v>2827</v>
      </c>
      <c r="K531" s="9" t="s">
        <v>31</v>
      </c>
      <c r="L531" s="32" t="s">
        <v>2828</v>
      </c>
      <c r="M531" t="s">
        <v>2827</v>
      </c>
      <c r="N531" t="s">
        <v>33</v>
      </c>
      <c r="O531" t="s">
        <v>740</v>
      </c>
      <c r="P531" t="s">
        <v>35</v>
      </c>
      <c r="Q531" t="s">
        <v>61</v>
      </c>
      <c r="R531" t="s">
        <v>81</v>
      </c>
      <c r="S531" t="s">
        <v>38</v>
      </c>
      <c r="T531" t="s">
        <v>81</v>
      </c>
      <c r="U531" t="s">
        <v>40</v>
      </c>
      <c r="V531" t="s">
        <v>81</v>
      </c>
      <c r="W531" t="s">
        <v>42</v>
      </c>
      <c r="X531" t="s">
        <v>115</v>
      </c>
    </row>
    <row r="532" spans="1:24" ht="13.5" customHeight="1" x14ac:dyDescent="0.45">
      <c r="A532" t="s">
        <v>2857</v>
      </c>
      <c r="G532" s="45" t="s">
        <v>2858</v>
      </c>
      <c r="H532" t="s">
        <v>2859</v>
      </c>
      <c r="I532" s="6" t="s">
        <v>29</v>
      </c>
      <c r="J532" t="s">
        <v>2827</v>
      </c>
      <c r="K532" s="9" t="s">
        <v>31</v>
      </c>
      <c r="L532" s="32" t="s">
        <v>2828</v>
      </c>
      <c r="M532" t="s">
        <v>2827</v>
      </c>
      <c r="N532" t="s">
        <v>33</v>
      </c>
      <c r="O532" t="s">
        <v>740</v>
      </c>
      <c r="P532" t="s">
        <v>35</v>
      </c>
      <c r="Q532" t="s">
        <v>61</v>
      </c>
      <c r="R532" t="s">
        <v>81</v>
      </c>
      <c r="S532" t="s">
        <v>38</v>
      </c>
      <c r="T532" t="s">
        <v>81</v>
      </c>
      <c r="U532" t="s">
        <v>40</v>
      </c>
      <c r="V532" t="s">
        <v>81</v>
      </c>
      <c r="W532" t="s">
        <v>42</v>
      </c>
      <c r="X532" t="s">
        <v>115</v>
      </c>
    </row>
    <row r="533" spans="1:24" ht="13.5" customHeight="1" x14ac:dyDescent="0.45">
      <c r="A533" t="s">
        <v>2860</v>
      </c>
      <c r="G533" s="45" t="s">
        <v>2861</v>
      </c>
      <c r="H533" t="s">
        <v>2862</v>
      </c>
      <c r="I533" s="6" t="s">
        <v>29</v>
      </c>
      <c r="J533" t="s">
        <v>2827</v>
      </c>
      <c r="K533" s="9" t="s">
        <v>31</v>
      </c>
      <c r="L533" s="32" t="s">
        <v>2828</v>
      </c>
      <c r="M533" t="s">
        <v>2827</v>
      </c>
      <c r="N533" t="s">
        <v>33</v>
      </c>
      <c r="O533" t="s">
        <v>740</v>
      </c>
      <c r="P533" t="s">
        <v>35</v>
      </c>
      <c r="Q533" t="s">
        <v>61</v>
      </c>
      <c r="R533" t="s">
        <v>81</v>
      </c>
      <c r="S533" t="s">
        <v>38</v>
      </c>
      <c r="T533" t="s">
        <v>81</v>
      </c>
      <c r="U533" t="s">
        <v>40</v>
      </c>
      <c r="V533" t="s">
        <v>81</v>
      </c>
      <c r="W533" t="s">
        <v>42</v>
      </c>
      <c r="X533" t="s">
        <v>115</v>
      </c>
    </row>
    <row r="534" spans="1:24" ht="13.5" customHeight="1" x14ac:dyDescent="0.45">
      <c r="A534" t="s">
        <v>2863</v>
      </c>
      <c r="G534" s="45" t="s">
        <v>2864</v>
      </c>
      <c r="H534" t="s">
        <v>2865</v>
      </c>
      <c r="I534" s="6" t="s">
        <v>29</v>
      </c>
      <c r="J534" t="s">
        <v>2827</v>
      </c>
      <c r="K534" s="9" t="s">
        <v>31</v>
      </c>
      <c r="L534" s="32" t="s">
        <v>2828</v>
      </c>
      <c r="M534" t="s">
        <v>2827</v>
      </c>
      <c r="N534" t="s">
        <v>33</v>
      </c>
      <c r="O534" t="s">
        <v>740</v>
      </c>
      <c r="P534" t="s">
        <v>35</v>
      </c>
      <c r="Q534" t="s">
        <v>61</v>
      </c>
      <c r="R534" t="s">
        <v>81</v>
      </c>
      <c r="S534" t="s">
        <v>38</v>
      </c>
      <c r="T534" t="s">
        <v>81</v>
      </c>
      <c r="U534" t="s">
        <v>40</v>
      </c>
      <c r="V534" t="s">
        <v>81</v>
      </c>
      <c r="W534" t="s">
        <v>42</v>
      </c>
      <c r="X534" t="s">
        <v>115</v>
      </c>
    </row>
    <row r="535" spans="1:24" ht="13.5" customHeight="1" x14ac:dyDescent="0.45">
      <c r="A535" t="s">
        <v>2866</v>
      </c>
      <c r="G535" s="45" t="s">
        <v>2867</v>
      </c>
      <c r="H535" t="s">
        <v>2868</v>
      </c>
      <c r="I535" s="6" t="s">
        <v>29</v>
      </c>
      <c r="J535" t="s">
        <v>2827</v>
      </c>
      <c r="K535" s="9" t="s">
        <v>31</v>
      </c>
      <c r="L535" s="32" t="s">
        <v>2828</v>
      </c>
      <c r="M535" t="s">
        <v>2827</v>
      </c>
      <c r="N535" t="s">
        <v>33</v>
      </c>
      <c r="O535" t="s">
        <v>740</v>
      </c>
      <c r="P535" t="s">
        <v>35</v>
      </c>
      <c r="Q535" t="s">
        <v>61</v>
      </c>
      <c r="R535" t="s">
        <v>81</v>
      </c>
      <c r="S535" t="s">
        <v>38</v>
      </c>
      <c r="T535" t="s">
        <v>81</v>
      </c>
      <c r="U535" t="s">
        <v>40</v>
      </c>
      <c r="V535" t="s">
        <v>81</v>
      </c>
      <c r="W535" t="s">
        <v>42</v>
      </c>
      <c r="X535" t="s">
        <v>115</v>
      </c>
    </row>
    <row r="536" spans="1:24" ht="13.5" customHeight="1" x14ac:dyDescent="0.45">
      <c r="A536" t="s">
        <v>2869</v>
      </c>
      <c r="G536" s="45" t="s">
        <v>2870</v>
      </c>
      <c r="H536" t="s">
        <v>2871</v>
      </c>
      <c r="I536" s="6" t="s">
        <v>29</v>
      </c>
      <c r="J536" t="s">
        <v>2827</v>
      </c>
      <c r="K536" s="9" t="s">
        <v>31</v>
      </c>
      <c r="L536" s="32" t="s">
        <v>2828</v>
      </c>
      <c r="M536" t="s">
        <v>2827</v>
      </c>
      <c r="N536" t="s">
        <v>33</v>
      </c>
      <c r="O536" t="s">
        <v>740</v>
      </c>
      <c r="P536" t="s">
        <v>35</v>
      </c>
      <c r="Q536" t="s">
        <v>61</v>
      </c>
      <c r="R536" t="s">
        <v>81</v>
      </c>
      <c r="S536" t="s">
        <v>38</v>
      </c>
      <c r="T536" t="s">
        <v>81</v>
      </c>
      <c r="U536" t="s">
        <v>40</v>
      </c>
      <c r="V536" t="s">
        <v>81</v>
      </c>
      <c r="W536" t="s">
        <v>42</v>
      </c>
      <c r="X536" t="s">
        <v>115</v>
      </c>
    </row>
    <row r="537" spans="1:24" ht="13.5" customHeight="1" x14ac:dyDescent="0.45">
      <c r="A537" t="s">
        <v>2872</v>
      </c>
      <c r="G537" s="45" t="s">
        <v>2873</v>
      </c>
      <c r="H537" t="s">
        <v>2874</v>
      </c>
      <c r="I537" s="6" t="s">
        <v>29</v>
      </c>
      <c r="J537" t="s">
        <v>2827</v>
      </c>
      <c r="K537" s="9" t="s">
        <v>31</v>
      </c>
      <c r="L537" s="32" t="s">
        <v>2828</v>
      </c>
      <c r="M537" t="s">
        <v>2827</v>
      </c>
      <c r="N537" t="s">
        <v>33</v>
      </c>
      <c r="O537" t="s">
        <v>740</v>
      </c>
      <c r="P537" t="s">
        <v>35</v>
      </c>
      <c r="Q537" t="s">
        <v>61</v>
      </c>
      <c r="R537" t="s">
        <v>81</v>
      </c>
      <c r="S537" t="s">
        <v>38</v>
      </c>
      <c r="T537" t="s">
        <v>81</v>
      </c>
      <c r="U537" t="s">
        <v>40</v>
      </c>
      <c r="V537" t="s">
        <v>81</v>
      </c>
      <c r="W537" t="s">
        <v>42</v>
      </c>
      <c r="X537" t="s">
        <v>115</v>
      </c>
    </row>
    <row r="538" spans="1:24" ht="13.5" customHeight="1" x14ac:dyDescent="0.45">
      <c r="A538" t="s">
        <v>2875</v>
      </c>
      <c r="G538" s="45" t="s">
        <v>2876</v>
      </c>
      <c r="H538" t="s">
        <v>2877</v>
      </c>
      <c r="I538" s="6" t="s">
        <v>29</v>
      </c>
      <c r="J538" t="s">
        <v>2827</v>
      </c>
      <c r="K538" s="9" t="s">
        <v>31</v>
      </c>
      <c r="L538" s="32" t="s">
        <v>2828</v>
      </c>
      <c r="M538" t="s">
        <v>2827</v>
      </c>
      <c r="N538" t="s">
        <v>33</v>
      </c>
      <c r="O538" t="s">
        <v>740</v>
      </c>
      <c r="P538" t="s">
        <v>35</v>
      </c>
      <c r="Q538" t="s">
        <v>61</v>
      </c>
      <c r="R538" t="s">
        <v>81</v>
      </c>
      <c r="S538" t="s">
        <v>38</v>
      </c>
      <c r="T538" t="s">
        <v>81</v>
      </c>
      <c r="U538" t="s">
        <v>40</v>
      </c>
      <c r="V538" t="s">
        <v>81</v>
      </c>
      <c r="W538" t="s">
        <v>42</v>
      </c>
      <c r="X538" t="s">
        <v>115</v>
      </c>
    </row>
    <row r="539" spans="1:24" ht="13.5" customHeight="1" x14ac:dyDescent="0.45">
      <c r="A539" t="s">
        <v>2878</v>
      </c>
      <c r="G539" s="45" t="s">
        <v>2879</v>
      </c>
      <c r="H539" t="s">
        <v>2880</v>
      </c>
      <c r="I539" s="6" t="s">
        <v>29</v>
      </c>
      <c r="J539" t="s">
        <v>2827</v>
      </c>
      <c r="K539" s="9" t="s">
        <v>31</v>
      </c>
      <c r="L539" s="32" t="s">
        <v>2828</v>
      </c>
      <c r="M539" t="s">
        <v>2827</v>
      </c>
      <c r="N539" t="s">
        <v>33</v>
      </c>
      <c r="O539" t="s">
        <v>740</v>
      </c>
      <c r="P539" t="s">
        <v>35</v>
      </c>
      <c r="Q539" t="s">
        <v>61</v>
      </c>
      <c r="R539" t="s">
        <v>81</v>
      </c>
      <c r="S539" t="s">
        <v>38</v>
      </c>
      <c r="T539" t="s">
        <v>81</v>
      </c>
      <c r="U539" t="s">
        <v>40</v>
      </c>
      <c r="V539" t="s">
        <v>81</v>
      </c>
      <c r="W539" t="s">
        <v>42</v>
      </c>
      <c r="X539" t="s">
        <v>115</v>
      </c>
    </row>
    <row r="540" spans="1:24" ht="13.5" customHeight="1" x14ac:dyDescent="0.45">
      <c r="A540" t="s">
        <v>2881</v>
      </c>
      <c r="B540" t="s">
        <v>25</v>
      </c>
      <c r="C540" t="s">
        <v>25</v>
      </c>
      <c r="D540" t="s">
        <v>2882</v>
      </c>
      <c r="E540" t="s">
        <v>2883</v>
      </c>
      <c r="F540">
        <v>10.1111</v>
      </c>
      <c r="G540" s="45">
        <v>14678748</v>
      </c>
      <c r="H540" t="s">
        <v>2884</v>
      </c>
      <c r="I540" s="6" t="s">
        <v>29</v>
      </c>
      <c r="J540" t="s">
        <v>2885</v>
      </c>
      <c r="K540" s="9" t="s">
        <v>31</v>
      </c>
      <c r="L540" s="32" t="s">
        <v>161</v>
      </c>
      <c r="M540" s="1" t="s">
        <v>2885</v>
      </c>
      <c r="N540" t="s">
        <v>33</v>
      </c>
      <c r="O540" t="s">
        <v>34</v>
      </c>
      <c r="P540" t="s">
        <v>35</v>
      </c>
      <c r="Q540" t="s">
        <v>61</v>
      </c>
      <c r="R540" t="s">
        <v>415</v>
      </c>
      <c r="S540" t="s">
        <v>38</v>
      </c>
      <c r="T540" t="s">
        <v>93</v>
      </c>
      <c r="U540" t="s">
        <v>2886</v>
      </c>
      <c r="V540" t="s">
        <v>81</v>
      </c>
      <c r="W540" t="s">
        <v>42</v>
      </c>
      <c r="X540" t="s">
        <v>115</v>
      </c>
    </row>
    <row r="541" spans="1:24" ht="13.5" customHeight="1" x14ac:dyDescent="0.45">
      <c r="A541" t="s">
        <v>2887</v>
      </c>
      <c r="B541" t="s">
        <v>25</v>
      </c>
      <c r="C541" t="s">
        <v>25</v>
      </c>
      <c r="D541" t="s">
        <v>2888</v>
      </c>
      <c r="E541" t="s">
        <v>2889</v>
      </c>
      <c r="F541">
        <v>10.100199999999999</v>
      </c>
      <c r="G541" s="45">
        <v>15524930</v>
      </c>
      <c r="H541" t="s">
        <v>2890</v>
      </c>
      <c r="I541" s="6" t="s">
        <v>29</v>
      </c>
      <c r="J541" t="s">
        <v>2891</v>
      </c>
      <c r="K541" s="9" t="s">
        <v>59</v>
      </c>
      <c r="L541" s="32" t="s">
        <v>5522</v>
      </c>
      <c r="M541" s="1" t="s">
        <v>2891</v>
      </c>
      <c r="N541" t="s">
        <v>33</v>
      </c>
      <c r="O541" t="s">
        <v>34</v>
      </c>
      <c r="P541" t="s">
        <v>35</v>
      </c>
      <c r="Q541" t="s">
        <v>61</v>
      </c>
      <c r="R541" t="s">
        <v>172</v>
      </c>
      <c r="S541" t="s">
        <v>38</v>
      </c>
      <c r="T541" t="s">
        <v>39</v>
      </c>
      <c r="U541" t="s">
        <v>40</v>
      </c>
      <c r="V541" t="s">
        <v>80</v>
      </c>
      <c r="W541" t="s">
        <v>42</v>
      </c>
      <c r="X541" t="s">
        <v>53</v>
      </c>
    </row>
    <row r="542" spans="1:24" ht="13.5" customHeight="1" x14ac:dyDescent="0.45">
      <c r="A542" t="s">
        <v>2892</v>
      </c>
      <c r="B542" t="s">
        <v>2893</v>
      </c>
      <c r="C542" t="s">
        <v>25</v>
      </c>
      <c r="D542" t="s">
        <v>2894</v>
      </c>
      <c r="E542" t="s">
        <v>2895</v>
      </c>
      <c r="F542">
        <v>10.100199999999999</v>
      </c>
      <c r="G542" s="45">
        <v>15524930</v>
      </c>
      <c r="H542" t="s">
        <v>2896</v>
      </c>
      <c r="I542" s="6" t="s">
        <v>29</v>
      </c>
      <c r="J542" t="s">
        <v>2891</v>
      </c>
      <c r="K542" s="9" t="s">
        <v>48</v>
      </c>
      <c r="L542" s="32" t="s">
        <v>2989</v>
      </c>
      <c r="M542" s="1" t="s">
        <v>2891</v>
      </c>
      <c r="N542" t="s">
        <v>33</v>
      </c>
      <c r="O542" t="s">
        <v>34</v>
      </c>
      <c r="P542" t="s">
        <v>35</v>
      </c>
      <c r="Q542" t="s">
        <v>61</v>
      </c>
      <c r="R542" t="s">
        <v>172</v>
      </c>
      <c r="S542" t="s">
        <v>38</v>
      </c>
      <c r="T542" t="s">
        <v>39</v>
      </c>
      <c r="U542" t="s">
        <v>40</v>
      </c>
      <c r="V542" t="s">
        <v>80</v>
      </c>
      <c r="W542" t="s">
        <v>42</v>
      </c>
      <c r="X542" t="s">
        <v>53</v>
      </c>
    </row>
    <row r="543" spans="1:24" ht="13.5" customHeight="1" x14ac:dyDescent="0.45">
      <c r="A543" t="s">
        <v>2897</v>
      </c>
      <c r="B543" t="s">
        <v>25</v>
      </c>
      <c r="C543" t="s">
        <v>25</v>
      </c>
      <c r="D543" t="s">
        <v>2898</v>
      </c>
      <c r="E543" t="s">
        <v>2899</v>
      </c>
      <c r="F543">
        <v>10.1111</v>
      </c>
      <c r="G543" s="45">
        <v>13652303</v>
      </c>
      <c r="H543" t="s">
        <v>2900</v>
      </c>
      <c r="I543" s="6" t="s">
        <v>29</v>
      </c>
      <c r="J543" t="s">
        <v>2901</v>
      </c>
      <c r="K543" s="9" t="s">
        <v>31</v>
      </c>
      <c r="L543" s="32" t="s">
        <v>8384</v>
      </c>
      <c r="M543" s="1" t="s">
        <v>2901</v>
      </c>
      <c r="N543" t="s">
        <v>33</v>
      </c>
      <c r="O543" t="s">
        <v>34</v>
      </c>
      <c r="P543" t="s">
        <v>35</v>
      </c>
      <c r="Q543" t="s">
        <v>61</v>
      </c>
      <c r="R543" t="s">
        <v>50</v>
      </c>
      <c r="S543" t="s">
        <v>38</v>
      </c>
      <c r="T543" t="s">
        <v>39</v>
      </c>
      <c r="U543" t="s">
        <v>40</v>
      </c>
      <c r="V543" t="s">
        <v>41</v>
      </c>
      <c r="W543" t="s">
        <v>42</v>
      </c>
      <c r="X543" t="s">
        <v>53</v>
      </c>
    </row>
    <row r="544" spans="1:24" ht="13.5" customHeight="1" x14ac:dyDescent="0.45">
      <c r="A544" t="s">
        <v>2902</v>
      </c>
      <c r="B544" t="s">
        <v>25</v>
      </c>
      <c r="C544" t="s">
        <v>25</v>
      </c>
      <c r="D544" t="s">
        <v>2903</v>
      </c>
      <c r="E544" t="s">
        <v>2904</v>
      </c>
      <c r="F544">
        <v>10.100199999999999</v>
      </c>
      <c r="G544" s="45">
        <v>19493592</v>
      </c>
      <c r="H544" t="s">
        <v>2905</v>
      </c>
      <c r="I544" s="6" t="s">
        <v>29</v>
      </c>
      <c r="J544" t="s">
        <v>2906</v>
      </c>
      <c r="K544" s="9" t="s">
        <v>31</v>
      </c>
      <c r="L544" s="32" t="s">
        <v>3510</v>
      </c>
      <c r="M544" s="1" t="s">
        <v>2906</v>
      </c>
      <c r="N544" t="s">
        <v>33</v>
      </c>
      <c r="O544" t="s">
        <v>34</v>
      </c>
      <c r="P544" t="s">
        <v>35</v>
      </c>
      <c r="Q544" t="s">
        <v>61</v>
      </c>
      <c r="R544" t="s">
        <v>50</v>
      </c>
      <c r="S544" t="s">
        <v>38</v>
      </c>
      <c r="T544" t="s">
        <v>39</v>
      </c>
      <c r="U544" t="s">
        <v>40</v>
      </c>
      <c r="V544" t="s">
        <v>41</v>
      </c>
      <c r="W544" t="s">
        <v>42</v>
      </c>
      <c r="X544" t="s">
        <v>53</v>
      </c>
    </row>
    <row r="545" spans="1:24" x14ac:dyDescent="0.45">
      <c r="A545" t="s">
        <v>2907</v>
      </c>
      <c r="B545" t="s">
        <v>25</v>
      </c>
      <c r="C545" t="s">
        <v>25</v>
      </c>
      <c r="D545" t="s">
        <v>2908</v>
      </c>
      <c r="E545" t="s">
        <v>2909</v>
      </c>
      <c r="F545">
        <v>10.100199999999999</v>
      </c>
      <c r="G545" s="45">
        <v>19437587</v>
      </c>
      <c r="H545" t="s">
        <v>2910</v>
      </c>
      <c r="I545" t="s">
        <v>86</v>
      </c>
      <c r="J545" t="s">
        <v>77</v>
      </c>
      <c r="K545" s="9" t="s">
        <v>486</v>
      </c>
      <c r="L545" s="32" t="s">
        <v>77</v>
      </c>
      <c r="M545" t="s">
        <v>77</v>
      </c>
      <c r="N545" t="s">
        <v>33</v>
      </c>
      <c r="O545" t="s">
        <v>34</v>
      </c>
      <c r="P545" t="s">
        <v>35</v>
      </c>
      <c r="Q545" t="s">
        <v>61</v>
      </c>
      <c r="R545" t="s">
        <v>172</v>
      </c>
      <c r="S545" t="s">
        <v>38</v>
      </c>
      <c r="T545" t="s">
        <v>39</v>
      </c>
      <c r="U545" t="s">
        <v>40</v>
      </c>
      <c r="V545" t="s">
        <v>81</v>
      </c>
      <c r="W545" t="s">
        <v>42</v>
      </c>
      <c r="X545" t="s">
        <v>115</v>
      </c>
    </row>
    <row r="546" spans="1:24" ht="13.5" customHeight="1" x14ac:dyDescent="0.45">
      <c r="A546" t="s">
        <v>2911</v>
      </c>
      <c r="B546" t="s">
        <v>25</v>
      </c>
      <c r="C546" t="s">
        <v>25</v>
      </c>
      <c r="D546" t="s">
        <v>2912</v>
      </c>
      <c r="E546" t="s">
        <v>2913</v>
      </c>
      <c r="F546">
        <v>10.1111</v>
      </c>
      <c r="G546" s="45">
        <v>15405915</v>
      </c>
      <c r="H546" t="s">
        <v>2914</v>
      </c>
      <c r="I546" s="6" t="s">
        <v>29</v>
      </c>
      <c r="J546" t="s">
        <v>2915</v>
      </c>
      <c r="K546" s="9" t="s">
        <v>31</v>
      </c>
      <c r="L546" s="32" t="s">
        <v>889</v>
      </c>
      <c r="M546" s="1" t="s">
        <v>2915</v>
      </c>
      <c r="N546" t="s">
        <v>33</v>
      </c>
      <c r="O546" t="s">
        <v>34</v>
      </c>
      <c r="P546" t="s">
        <v>35</v>
      </c>
      <c r="Q546" t="s">
        <v>36</v>
      </c>
      <c r="R546" t="s">
        <v>172</v>
      </c>
      <c r="S546" t="s">
        <v>38</v>
      </c>
      <c r="T546" t="s">
        <v>39</v>
      </c>
      <c r="U546" t="s">
        <v>40</v>
      </c>
      <c r="V546" t="s">
        <v>41</v>
      </c>
      <c r="W546" t="s">
        <v>42</v>
      </c>
      <c r="X546" t="s">
        <v>43</v>
      </c>
    </row>
    <row r="547" spans="1:24" ht="13.5" customHeight="1" x14ac:dyDescent="0.45">
      <c r="A547" t="s">
        <v>2916</v>
      </c>
      <c r="B547" t="s">
        <v>25</v>
      </c>
      <c r="C547" t="s">
        <v>25</v>
      </c>
      <c r="D547" t="s">
        <v>2917</v>
      </c>
      <c r="E547" t="s">
        <v>2918</v>
      </c>
      <c r="F547">
        <v>10.1111</v>
      </c>
      <c r="G547" s="45">
        <v>15404609</v>
      </c>
      <c r="H547" t="s">
        <v>2919</v>
      </c>
      <c r="I547" s="6" t="s">
        <v>29</v>
      </c>
      <c r="J547" t="s">
        <v>2920</v>
      </c>
      <c r="K547" s="9" t="s">
        <v>31</v>
      </c>
      <c r="L547" s="32" t="s">
        <v>661</v>
      </c>
      <c r="M547" s="1" t="s">
        <v>2920</v>
      </c>
      <c r="N547" t="s">
        <v>33</v>
      </c>
      <c r="O547" t="s">
        <v>34</v>
      </c>
      <c r="P547" t="s">
        <v>35</v>
      </c>
      <c r="Q547" t="s">
        <v>36</v>
      </c>
      <c r="R547" t="s">
        <v>172</v>
      </c>
      <c r="S547" t="s">
        <v>38</v>
      </c>
      <c r="T547" t="s">
        <v>39</v>
      </c>
      <c r="U547" t="s">
        <v>40</v>
      </c>
      <c r="V547" t="s">
        <v>41</v>
      </c>
      <c r="W547" t="s">
        <v>42</v>
      </c>
      <c r="X547" t="s">
        <v>43</v>
      </c>
    </row>
    <row r="548" spans="1:24" ht="13.5" customHeight="1" x14ac:dyDescent="0.45">
      <c r="A548" t="s">
        <v>2921</v>
      </c>
      <c r="E548" t="s">
        <v>2922</v>
      </c>
      <c r="G548" s="45">
        <v>27701328</v>
      </c>
      <c r="H548" t="s">
        <v>2923</v>
      </c>
      <c r="I548" s="6" t="s">
        <v>46</v>
      </c>
      <c r="J548" s="1" t="s">
        <v>169</v>
      </c>
      <c r="K548" t="s">
        <v>109</v>
      </c>
      <c r="L548" s="32" t="s">
        <v>77</v>
      </c>
      <c r="M548" s="1" t="s">
        <v>2924</v>
      </c>
      <c r="N548" t="s">
        <v>46</v>
      </c>
      <c r="O548" s="1" t="s">
        <v>345</v>
      </c>
      <c r="P548" t="s">
        <v>35</v>
      </c>
      <c r="Q548" t="s">
        <v>49</v>
      </c>
      <c r="R548" t="s">
        <v>50</v>
      </c>
      <c r="S548" t="s">
        <v>38</v>
      </c>
      <c r="T548" t="s">
        <v>39</v>
      </c>
      <c r="U548" s="1" t="s">
        <v>314</v>
      </c>
      <c r="V548" t="s">
        <v>80</v>
      </c>
      <c r="W548" s="1" t="s">
        <v>622</v>
      </c>
      <c r="X548" t="s">
        <v>53</v>
      </c>
    </row>
    <row r="549" spans="1:24" ht="13.5" customHeight="1" x14ac:dyDescent="0.45">
      <c r="A549" t="s">
        <v>2925</v>
      </c>
      <c r="E549" t="s">
        <v>2926</v>
      </c>
      <c r="G549" s="45">
        <v>26924609</v>
      </c>
      <c r="H549" t="s">
        <v>2927</v>
      </c>
      <c r="I549" t="s">
        <v>46</v>
      </c>
      <c r="J549" s="1" t="s">
        <v>508</v>
      </c>
      <c r="K549" s="9" t="s">
        <v>109</v>
      </c>
      <c r="L549" s="32" t="s">
        <v>232</v>
      </c>
      <c r="M549" t="s">
        <v>2928</v>
      </c>
      <c r="N549" t="s">
        <v>46</v>
      </c>
      <c r="O549" t="s">
        <v>34</v>
      </c>
      <c r="P549" t="s">
        <v>35</v>
      </c>
      <c r="Q549" t="s">
        <v>49</v>
      </c>
      <c r="R549" t="s">
        <v>172</v>
      </c>
      <c r="S549" t="s">
        <v>38</v>
      </c>
      <c r="T549" t="s">
        <v>39</v>
      </c>
      <c r="U549" t="s">
        <v>40</v>
      </c>
      <c r="V549" t="s">
        <v>80</v>
      </c>
      <c r="W549" t="s">
        <v>42</v>
      </c>
      <c r="X549" t="s">
        <v>53</v>
      </c>
    </row>
    <row r="550" spans="1:24" ht="13.5" customHeight="1" x14ac:dyDescent="0.45">
      <c r="A550" t="s">
        <v>2929</v>
      </c>
      <c r="B550" t="s">
        <v>25</v>
      </c>
      <c r="C550" t="s">
        <v>25</v>
      </c>
      <c r="D550" t="s">
        <v>2930</v>
      </c>
      <c r="E550" t="s">
        <v>2931</v>
      </c>
      <c r="F550">
        <v>10.1111</v>
      </c>
      <c r="G550" s="45">
        <v>16009657</v>
      </c>
      <c r="H550" t="s">
        <v>2932</v>
      </c>
      <c r="I550" s="6" t="s">
        <v>29</v>
      </c>
      <c r="J550" t="s">
        <v>2933</v>
      </c>
      <c r="K550" s="9" t="s">
        <v>31</v>
      </c>
      <c r="L550" s="32" t="s">
        <v>674</v>
      </c>
      <c r="M550" s="1" t="s">
        <v>2933</v>
      </c>
      <c r="N550" t="s">
        <v>33</v>
      </c>
      <c r="O550" t="s">
        <v>34</v>
      </c>
      <c r="P550" t="s">
        <v>35</v>
      </c>
      <c r="Q550" t="s">
        <v>61</v>
      </c>
      <c r="R550" t="s">
        <v>50</v>
      </c>
      <c r="S550" t="s">
        <v>38</v>
      </c>
      <c r="T550" t="s">
        <v>93</v>
      </c>
      <c r="U550" t="s">
        <v>2934</v>
      </c>
      <c r="V550" t="s">
        <v>41</v>
      </c>
      <c r="W550" t="s">
        <v>42</v>
      </c>
      <c r="X550" t="s">
        <v>43</v>
      </c>
    </row>
    <row r="551" spans="1:24" ht="13.5" customHeight="1" x14ac:dyDescent="0.45">
      <c r="A551" t="s">
        <v>2935</v>
      </c>
      <c r="B551" t="s">
        <v>25</v>
      </c>
      <c r="C551" t="s">
        <v>25</v>
      </c>
      <c r="D551" t="s">
        <v>2936</v>
      </c>
      <c r="E551" t="s">
        <v>2937</v>
      </c>
      <c r="F551">
        <v>10.100199999999999</v>
      </c>
      <c r="G551" s="45">
        <v>19364393</v>
      </c>
      <c r="H551" t="s">
        <v>2938</v>
      </c>
      <c r="I551" t="s">
        <v>86</v>
      </c>
      <c r="J551" t="s">
        <v>77</v>
      </c>
      <c r="K551" t="s">
        <v>486</v>
      </c>
      <c r="L551" s="32" t="s">
        <v>77</v>
      </c>
      <c r="M551" t="s">
        <v>77</v>
      </c>
      <c r="N551" t="s">
        <v>78</v>
      </c>
      <c r="O551" t="s">
        <v>77</v>
      </c>
      <c r="P551" t="s">
        <v>35</v>
      </c>
      <c r="Q551" t="s">
        <v>1330</v>
      </c>
      <c r="R551" t="s">
        <v>172</v>
      </c>
      <c r="S551" t="s">
        <v>38</v>
      </c>
      <c r="T551" t="s">
        <v>39</v>
      </c>
      <c r="U551" t="s">
        <v>40</v>
      </c>
      <c r="V551" t="s">
        <v>81</v>
      </c>
      <c r="W551" t="s">
        <v>42</v>
      </c>
      <c r="X551" t="s">
        <v>115</v>
      </c>
    </row>
    <row r="552" spans="1:24" ht="13.5" customHeight="1" x14ac:dyDescent="0.45">
      <c r="A552" t="s">
        <v>2939</v>
      </c>
      <c r="B552" t="s">
        <v>25</v>
      </c>
      <c r="C552" t="s">
        <v>25</v>
      </c>
      <c r="D552" t="s">
        <v>2940</v>
      </c>
      <c r="E552" t="s">
        <v>2940</v>
      </c>
      <c r="F552">
        <v>10.100199999999999</v>
      </c>
      <c r="G552" s="45">
        <v>15457249</v>
      </c>
      <c r="H552" t="s">
        <v>2941</v>
      </c>
      <c r="I552" t="s">
        <v>46</v>
      </c>
      <c r="J552" t="s">
        <v>2942</v>
      </c>
      <c r="K552" t="s">
        <v>48</v>
      </c>
      <c r="L552" s="32" t="s">
        <v>2943</v>
      </c>
      <c r="M552" t="s">
        <v>2944</v>
      </c>
      <c r="N552" t="s">
        <v>46</v>
      </c>
      <c r="O552" t="s">
        <v>2942</v>
      </c>
      <c r="P552" t="s">
        <v>35</v>
      </c>
      <c r="Q552" t="s">
        <v>49</v>
      </c>
      <c r="R552" t="s">
        <v>50</v>
      </c>
      <c r="S552" t="s">
        <v>38</v>
      </c>
      <c r="T552" t="s">
        <v>39</v>
      </c>
      <c r="U552" t="s">
        <v>40</v>
      </c>
      <c r="V552" t="s">
        <v>41</v>
      </c>
      <c r="W552" t="s">
        <v>42</v>
      </c>
      <c r="X552" t="s">
        <v>53</v>
      </c>
    </row>
    <row r="553" spans="1:24" ht="13.5" customHeight="1" x14ac:dyDescent="0.45">
      <c r="A553" s="38" t="s">
        <v>2945</v>
      </c>
      <c r="B553" t="s">
        <v>2945</v>
      </c>
      <c r="E553">
        <v>15206394</v>
      </c>
      <c r="G553" s="45">
        <v>15206394</v>
      </c>
      <c r="H553" t="s">
        <v>2946</v>
      </c>
      <c r="I553" t="s">
        <v>46</v>
      </c>
      <c r="J553" t="s">
        <v>2947</v>
      </c>
      <c r="K553" s="9" t="s">
        <v>48</v>
      </c>
      <c r="L553" s="32">
        <v>2860</v>
      </c>
      <c r="M553" t="s">
        <v>2947</v>
      </c>
      <c r="N553" t="s">
        <v>46</v>
      </c>
      <c r="O553" t="s">
        <v>34</v>
      </c>
      <c r="P553" t="s">
        <v>35</v>
      </c>
      <c r="Q553" t="s">
        <v>49</v>
      </c>
      <c r="R553" t="s">
        <v>50</v>
      </c>
      <c r="S553" t="s">
        <v>51</v>
      </c>
      <c r="T553" t="s">
        <v>39</v>
      </c>
      <c r="U553" t="s">
        <v>2948</v>
      </c>
      <c r="V553" t="s">
        <v>41</v>
      </c>
      <c r="W553" t="s">
        <v>2948</v>
      </c>
      <c r="X553" t="s">
        <v>53</v>
      </c>
    </row>
    <row r="554" spans="1:24" ht="13.5" customHeight="1" x14ac:dyDescent="0.45">
      <c r="A554" s="38" t="s">
        <v>2949</v>
      </c>
      <c r="B554" t="s">
        <v>2949</v>
      </c>
      <c r="E554">
        <v>15298019</v>
      </c>
      <c r="G554" s="45">
        <v>15298019</v>
      </c>
      <c r="H554" t="s">
        <v>2950</v>
      </c>
      <c r="I554" t="s">
        <v>46</v>
      </c>
      <c r="J554" t="s">
        <v>2951</v>
      </c>
      <c r="K554" s="9" t="s">
        <v>48</v>
      </c>
      <c r="L554" s="32">
        <v>3110</v>
      </c>
      <c r="M554" t="s">
        <v>2951</v>
      </c>
      <c r="N554" t="s">
        <v>46</v>
      </c>
      <c r="O554" t="s">
        <v>34</v>
      </c>
      <c r="P554" t="s">
        <v>35</v>
      </c>
      <c r="Q554" t="s">
        <v>49</v>
      </c>
      <c r="R554" t="s">
        <v>50</v>
      </c>
      <c r="S554" t="s">
        <v>51</v>
      </c>
      <c r="T554" t="s">
        <v>39</v>
      </c>
      <c r="U554" t="s">
        <v>2952</v>
      </c>
      <c r="V554" t="s">
        <v>41</v>
      </c>
      <c r="W554" t="s">
        <v>2952</v>
      </c>
      <c r="X554" t="s">
        <v>53</v>
      </c>
    </row>
    <row r="555" spans="1:24" ht="13.5" customHeight="1" x14ac:dyDescent="0.45">
      <c r="A555" t="s">
        <v>2953</v>
      </c>
      <c r="E555" s="38" t="s">
        <v>2954</v>
      </c>
      <c r="G555">
        <v>26377489</v>
      </c>
      <c r="H555" t="s">
        <v>2955</v>
      </c>
      <c r="I555" s="6" t="s">
        <v>29</v>
      </c>
      <c r="J555" s="8" t="s">
        <v>74</v>
      </c>
      <c r="K555" t="s">
        <v>100</v>
      </c>
      <c r="L555" s="32" t="s">
        <v>1592</v>
      </c>
      <c r="M555" s="8" t="s">
        <v>237</v>
      </c>
      <c r="N555" t="s">
        <v>33</v>
      </c>
      <c r="O555" s="18" t="s">
        <v>34</v>
      </c>
      <c r="P555" t="s">
        <v>35</v>
      </c>
      <c r="Q555" t="s">
        <v>61</v>
      </c>
      <c r="R555" t="s">
        <v>172</v>
      </c>
      <c r="S555" t="s">
        <v>38</v>
      </c>
      <c r="T555" t="s">
        <v>39</v>
      </c>
      <c r="U555" t="s">
        <v>40</v>
      </c>
      <c r="V555" t="s">
        <v>41</v>
      </c>
      <c r="W555" t="s">
        <v>42</v>
      </c>
      <c r="X555" t="s">
        <v>53</v>
      </c>
    </row>
    <row r="556" spans="1:24" ht="13.5" customHeight="1" x14ac:dyDescent="0.45">
      <c r="A556" s="38" t="s">
        <v>2956</v>
      </c>
      <c r="B556" t="s">
        <v>2956</v>
      </c>
      <c r="E556">
        <v>16876113</v>
      </c>
      <c r="G556" s="45">
        <v>16876113</v>
      </c>
      <c r="H556" t="s">
        <v>2957</v>
      </c>
      <c r="I556" t="s">
        <v>46</v>
      </c>
      <c r="J556" t="s">
        <v>2958</v>
      </c>
      <c r="K556" s="9" t="s">
        <v>48</v>
      </c>
      <c r="L556" s="32" t="s">
        <v>4112</v>
      </c>
      <c r="M556" t="s">
        <v>2958</v>
      </c>
      <c r="N556" t="s">
        <v>46</v>
      </c>
      <c r="O556" t="s">
        <v>34</v>
      </c>
      <c r="P556" t="s">
        <v>35</v>
      </c>
      <c r="Q556" t="s">
        <v>49</v>
      </c>
      <c r="R556" t="s">
        <v>50</v>
      </c>
      <c r="S556" t="s">
        <v>51</v>
      </c>
      <c r="T556" t="s">
        <v>39</v>
      </c>
      <c r="U556" t="s">
        <v>2959</v>
      </c>
      <c r="V556" t="s">
        <v>41</v>
      </c>
      <c r="W556" t="s">
        <v>2959</v>
      </c>
      <c r="X556" t="s">
        <v>53</v>
      </c>
    </row>
    <row r="557" spans="1:24" ht="13.5" customHeight="1" x14ac:dyDescent="0.45">
      <c r="A557" t="s">
        <v>2960</v>
      </c>
      <c r="B557" t="s">
        <v>25</v>
      </c>
      <c r="C557" t="s">
        <v>25</v>
      </c>
      <c r="D557" t="s">
        <v>2961</v>
      </c>
      <c r="E557" t="s">
        <v>2962</v>
      </c>
      <c r="F557">
        <v>10.1111</v>
      </c>
      <c r="G557" s="45">
        <v>17461049</v>
      </c>
      <c r="H557" t="s">
        <v>2963</v>
      </c>
      <c r="I557" s="6" t="s">
        <v>29</v>
      </c>
      <c r="J557" t="s">
        <v>2964</v>
      </c>
      <c r="K557" t="s">
        <v>75</v>
      </c>
      <c r="L557" s="32" t="s">
        <v>243</v>
      </c>
      <c r="M557" s="1" t="s">
        <v>2964</v>
      </c>
      <c r="N557" t="s">
        <v>33</v>
      </c>
      <c r="O557" t="s">
        <v>34</v>
      </c>
      <c r="P557" t="s">
        <v>35</v>
      </c>
      <c r="Q557" t="s">
        <v>36</v>
      </c>
      <c r="R557" t="s">
        <v>172</v>
      </c>
      <c r="S557" t="s">
        <v>38</v>
      </c>
      <c r="T557" t="s">
        <v>39</v>
      </c>
      <c r="U557" t="s">
        <v>40</v>
      </c>
      <c r="V557" t="s">
        <v>41</v>
      </c>
      <c r="W557" t="s">
        <v>42</v>
      </c>
      <c r="X557" t="s">
        <v>43</v>
      </c>
    </row>
    <row r="558" spans="1:24" ht="13.5" customHeight="1" x14ac:dyDescent="0.45">
      <c r="A558" t="s">
        <v>2965</v>
      </c>
      <c r="B558" t="s">
        <v>25</v>
      </c>
      <c r="C558" t="s">
        <v>25</v>
      </c>
      <c r="D558" t="s">
        <v>2966</v>
      </c>
      <c r="E558" t="s">
        <v>2967</v>
      </c>
      <c r="F558">
        <v>10.1111</v>
      </c>
      <c r="G558" s="45">
        <v>14718847</v>
      </c>
      <c r="H558" t="s">
        <v>2968</v>
      </c>
      <c r="I558" s="6" t="s">
        <v>29</v>
      </c>
      <c r="J558" t="s">
        <v>2969</v>
      </c>
      <c r="K558" t="s">
        <v>100</v>
      </c>
      <c r="L558" s="32" t="s">
        <v>2989</v>
      </c>
      <c r="M558" s="1" t="s">
        <v>2969</v>
      </c>
      <c r="N558" t="s">
        <v>33</v>
      </c>
      <c r="O558" t="s">
        <v>34</v>
      </c>
      <c r="P558" t="s">
        <v>35</v>
      </c>
      <c r="Q558" t="s">
        <v>36</v>
      </c>
      <c r="R558" t="s">
        <v>172</v>
      </c>
      <c r="S558" t="s">
        <v>38</v>
      </c>
      <c r="T558" t="s">
        <v>39</v>
      </c>
      <c r="U558" t="s">
        <v>40</v>
      </c>
      <c r="V558" t="s">
        <v>41</v>
      </c>
      <c r="W558" t="s">
        <v>42</v>
      </c>
      <c r="X558" t="s">
        <v>43</v>
      </c>
    </row>
    <row r="559" spans="1:24" ht="13.5" customHeight="1" x14ac:dyDescent="0.45">
      <c r="A559" t="s">
        <v>2970</v>
      </c>
      <c r="B559" t="s">
        <v>25</v>
      </c>
      <c r="C559" t="s">
        <v>25</v>
      </c>
      <c r="D559" t="s">
        <v>2971</v>
      </c>
      <c r="E559" t="s">
        <v>2972</v>
      </c>
      <c r="F559">
        <v>10.1111</v>
      </c>
      <c r="G559" s="45">
        <v>14677660</v>
      </c>
      <c r="H559" t="s">
        <v>2973</v>
      </c>
      <c r="I559" s="6" t="s">
        <v>29</v>
      </c>
      <c r="J559" t="s">
        <v>2974</v>
      </c>
      <c r="K559" t="s">
        <v>100</v>
      </c>
      <c r="L559" s="32" t="s">
        <v>2975</v>
      </c>
      <c r="M559" s="1" t="s">
        <v>2974</v>
      </c>
      <c r="N559" t="s">
        <v>33</v>
      </c>
      <c r="O559" t="s">
        <v>34</v>
      </c>
      <c r="P559" t="s">
        <v>35</v>
      </c>
      <c r="Q559" t="s">
        <v>36</v>
      </c>
      <c r="R559" t="s">
        <v>415</v>
      </c>
      <c r="S559" t="s">
        <v>38</v>
      </c>
      <c r="T559" t="s">
        <v>93</v>
      </c>
      <c r="U559" t="s">
        <v>2976</v>
      </c>
      <c r="V559" t="s">
        <v>80</v>
      </c>
      <c r="W559" t="s">
        <v>42</v>
      </c>
      <c r="X559" t="s">
        <v>43</v>
      </c>
    </row>
    <row r="560" spans="1:24" ht="13.5" customHeight="1" x14ac:dyDescent="0.45">
      <c r="A560" t="s">
        <v>2977</v>
      </c>
      <c r="B560" t="s">
        <v>25</v>
      </c>
      <c r="C560" t="s">
        <v>25</v>
      </c>
      <c r="D560" t="s">
        <v>2978</v>
      </c>
      <c r="E560" t="s">
        <v>2979</v>
      </c>
      <c r="F560">
        <v>10.1111</v>
      </c>
      <c r="G560" s="45">
        <v>14677679</v>
      </c>
      <c r="H560" t="s">
        <v>2980</v>
      </c>
      <c r="I560" s="6" t="s">
        <v>29</v>
      </c>
      <c r="J560" t="s">
        <v>2981</v>
      </c>
      <c r="K560" t="s">
        <v>100</v>
      </c>
      <c r="L560" s="32" t="s">
        <v>4032</v>
      </c>
      <c r="M560" s="1" t="s">
        <v>2981</v>
      </c>
      <c r="N560" t="s">
        <v>33</v>
      </c>
      <c r="O560" t="s">
        <v>34</v>
      </c>
      <c r="P560" t="s">
        <v>35</v>
      </c>
      <c r="Q560" t="s">
        <v>36</v>
      </c>
      <c r="R560" t="s">
        <v>50</v>
      </c>
      <c r="S560" t="s">
        <v>38</v>
      </c>
      <c r="T560" t="s">
        <v>93</v>
      </c>
      <c r="U560" t="s">
        <v>2982</v>
      </c>
      <c r="V560" t="s">
        <v>80</v>
      </c>
      <c r="W560" t="s">
        <v>42</v>
      </c>
      <c r="X560" t="s">
        <v>43</v>
      </c>
    </row>
    <row r="561" spans="1:24" ht="13.5" customHeight="1" x14ac:dyDescent="0.45">
      <c r="A561" t="s">
        <v>2983</v>
      </c>
      <c r="B561" t="s">
        <v>25</v>
      </c>
      <c r="C561" t="s">
        <v>25</v>
      </c>
      <c r="D561" t="s">
        <v>2984</v>
      </c>
      <c r="E561" t="s">
        <v>2985</v>
      </c>
      <c r="F561">
        <v>10.1111</v>
      </c>
      <c r="G561" s="45" t="s">
        <v>2986</v>
      </c>
      <c r="H561" t="s">
        <v>2987</v>
      </c>
      <c r="I561" s="6" t="s">
        <v>29</v>
      </c>
      <c r="J561" t="s">
        <v>2988</v>
      </c>
      <c r="K561" t="s">
        <v>100</v>
      </c>
      <c r="L561" s="32" t="s">
        <v>2989</v>
      </c>
      <c r="M561" s="1" t="s">
        <v>2988</v>
      </c>
      <c r="N561" t="s">
        <v>33</v>
      </c>
      <c r="O561" t="s">
        <v>34</v>
      </c>
      <c r="P561" t="s">
        <v>35</v>
      </c>
      <c r="Q561" t="s">
        <v>61</v>
      </c>
      <c r="R561" t="s">
        <v>172</v>
      </c>
      <c r="S561" t="s">
        <v>38</v>
      </c>
      <c r="T561" t="s">
        <v>39</v>
      </c>
      <c r="U561" t="s">
        <v>40</v>
      </c>
      <c r="V561" t="s">
        <v>41</v>
      </c>
      <c r="W561" t="s">
        <v>42</v>
      </c>
      <c r="X561" t="s">
        <v>53</v>
      </c>
    </row>
    <row r="562" spans="1:24" ht="13.5" customHeight="1" x14ac:dyDescent="0.45">
      <c r="A562" t="s">
        <v>2990</v>
      </c>
      <c r="B562" t="s">
        <v>25</v>
      </c>
      <c r="C562" t="s">
        <v>25</v>
      </c>
      <c r="D562" t="s">
        <v>2991</v>
      </c>
      <c r="E562" t="s">
        <v>2992</v>
      </c>
      <c r="F562">
        <v>10.100199999999999</v>
      </c>
      <c r="G562" s="45">
        <v>10970177</v>
      </c>
      <c r="H562" t="s">
        <v>2993</v>
      </c>
      <c r="I562" s="6" t="s">
        <v>29</v>
      </c>
      <c r="K562" t="s">
        <v>100</v>
      </c>
      <c r="L562" s="32" t="s">
        <v>101</v>
      </c>
      <c r="M562" s="1" t="s">
        <v>237</v>
      </c>
      <c r="N562" t="s">
        <v>33</v>
      </c>
      <c r="O562" t="s">
        <v>34</v>
      </c>
      <c r="P562" t="s">
        <v>35</v>
      </c>
      <c r="Q562" t="s">
        <v>61</v>
      </c>
      <c r="R562" t="s">
        <v>50</v>
      </c>
      <c r="S562" t="s">
        <v>38</v>
      </c>
      <c r="T562" t="s">
        <v>39</v>
      </c>
      <c r="U562" t="s">
        <v>40</v>
      </c>
      <c r="V562" t="s">
        <v>41</v>
      </c>
      <c r="W562" t="s">
        <v>42</v>
      </c>
      <c r="X562" t="s">
        <v>53</v>
      </c>
    </row>
    <row r="563" spans="1:24" ht="13.5" customHeight="1" x14ac:dyDescent="0.45">
      <c r="A563" t="s">
        <v>2994</v>
      </c>
      <c r="B563" t="s">
        <v>25</v>
      </c>
      <c r="C563" t="s">
        <v>25</v>
      </c>
      <c r="D563" t="s">
        <v>2995</v>
      </c>
      <c r="E563" t="s">
        <v>2996</v>
      </c>
      <c r="F563">
        <v>10.1111</v>
      </c>
      <c r="G563" s="45">
        <v>14698749</v>
      </c>
      <c r="H563" t="s">
        <v>2997</v>
      </c>
      <c r="I563" s="6" t="s">
        <v>29</v>
      </c>
      <c r="J563" t="s">
        <v>2998</v>
      </c>
      <c r="K563" t="s">
        <v>100</v>
      </c>
      <c r="L563" s="32" t="s">
        <v>2999</v>
      </c>
      <c r="M563" s="1" t="s">
        <v>2998</v>
      </c>
      <c r="N563" t="s">
        <v>33</v>
      </c>
      <c r="O563" t="s">
        <v>34</v>
      </c>
      <c r="P563" t="s">
        <v>35</v>
      </c>
      <c r="Q563" t="s">
        <v>61</v>
      </c>
      <c r="R563" t="s">
        <v>50</v>
      </c>
      <c r="S563" t="s">
        <v>38</v>
      </c>
      <c r="T563" t="s">
        <v>93</v>
      </c>
      <c r="U563" t="s">
        <v>3000</v>
      </c>
      <c r="V563" t="s">
        <v>41</v>
      </c>
      <c r="W563" t="s">
        <v>42</v>
      </c>
      <c r="X563" t="s">
        <v>53</v>
      </c>
    </row>
    <row r="564" spans="1:24" ht="13.5" customHeight="1" x14ac:dyDescent="0.45">
      <c r="A564" t="s">
        <v>3001</v>
      </c>
      <c r="B564" t="s">
        <v>3002</v>
      </c>
      <c r="C564" t="s">
        <v>25</v>
      </c>
      <c r="D564" t="s">
        <v>3003</v>
      </c>
      <c r="E564" t="s">
        <v>3004</v>
      </c>
      <c r="F564">
        <v>10.100199999999999</v>
      </c>
      <c r="G564" s="45" t="s">
        <v>3005</v>
      </c>
      <c r="H564" t="s">
        <v>3006</v>
      </c>
      <c r="I564" s="6" t="s">
        <v>29</v>
      </c>
      <c r="J564" t="s">
        <v>3007</v>
      </c>
      <c r="K564" t="s">
        <v>100</v>
      </c>
      <c r="L564" s="32" t="s">
        <v>1513</v>
      </c>
      <c r="M564" s="1" t="s">
        <v>3007</v>
      </c>
      <c r="N564" t="s">
        <v>33</v>
      </c>
      <c r="O564" t="s">
        <v>34</v>
      </c>
      <c r="P564" t="s">
        <v>35</v>
      </c>
      <c r="Q564" t="s">
        <v>61</v>
      </c>
      <c r="R564" t="s">
        <v>50</v>
      </c>
      <c r="S564" t="s">
        <v>38</v>
      </c>
      <c r="T564" t="s">
        <v>39</v>
      </c>
      <c r="U564" t="s">
        <v>40</v>
      </c>
      <c r="V564" t="s">
        <v>41</v>
      </c>
      <c r="W564" t="s">
        <v>42</v>
      </c>
      <c r="X564" t="s">
        <v>53</v>
      </c>
    </row>
    <row r="565" spans="1:24" ht="13.5" customHeight="1" x14ac:dyDescent="0.45">
      <c r="A565" t="s">
        <v>3008</v>
      </c>
      <c r="B565" t="s">
        <v>25</v>
      </c>
      <c r="C565" t="s">
        <v>25</v>
      </c>
      <c r="D565" t="s">
        <v>3009</v>
      </c>
      <c r="E565" t="s">
        <v>3010</v>
      </c>
      <c r="F565">
        <v>10.100199999999999</v>
      </c>
      <c r="G565" s="45">
        <v>10982302</v>
      </c>
      <c r="H565" t="s">
        <v>3011</v>
      </c>
      <c r="I565" s="6" t="s">
        <v>29</v>
      </c>
      <c r="J565" t="s">
        <v>3012</v>
      </c>
      <c r="K565" t="s">
        <v>100</v>
      </c>
      <c r="L565" s="32" t="s">
        <v>132</v>
      </c>
      <c r="M565" s="1" t="s">
        <v>3012</v>
      </c>
      <c r="N565" t="s">
        <v>33</v>
      </c>
      <c r="O565" t="s">
        <v>34</v>
      </c>
      <c r="P565" t="s">
        <v>35</v>
      </c>
      <c r="Q565" t="s">
        <v>61</v>
      </c>
      <c r="R565" t="s">
        <v>50</v>
      </c>
      <c r="S565" t="s">
        <v>38</v>
      </c>
      <c r="T565" t="s">
        <v>39</v>
      </c>
      <c r="U565" t="s">
        <v>40</v>
      </c>
      <c r="V565" t="s">
        <v>41</v>
      </c>
      <c r="W565" t="s">
        <v>42</v>
      </c>
      <c r="X565" t="s">
        <v>53</v>
      </c>
    </row>
    <row r="566" spans="1:24" ht="13.5" customHeight="1" x14ac:dyDescent="0.45">
      <c r="A566" t="s">
        <v>3014</v>
      </c>
      <c r="B566" t="s">
        <v>3015</v>
      </c>
      <c r="C566" t="s">
        <v>25</v>
      </c>
      <c r="D566" t="s">
        <v>3016</v>
      </c>
      <c r="E566" t="s">
        <v>3017</v>
      </c>
      <c r="F566">
        <v>10.1111</v>
      </c>
      <c r="G566" s="45">
        <v>14677687</v>
      </c>
      <c r="H566" t="s">
        <v>3018</v>
      </c>
      <c r="I566" s="6" t="s">
        <v>29</v>
      </c>
      <c r="J566" t="s">
        <v>3019</v>
      </c>
      <c r="K566" t="s">
        <v>100</v>
      </c>
      <c r="L566" s="32" t="s">
        <v>3735</v>
      </c>
      <c r="M566" s="1" t="s">
        <v>3019</v>
      </c>
      <c r="N566" t="s">
        <v>33</v>
      </c>
      <c r="O566" t="s">
        <v>34</v>
      </c>
      <c r="P566" t="s">
        <v>35</v>
      </c>
      <c r="Q566" t="s">
        <v>61</v>
      </c>
      <c r="R566" t="s">
        <v>50</v>
      </c>
      <c r="S566" t="s">
        <v>38</v>
      </c>
      <c r="T566" t="s">
        <v>39</v>
      </c>
      <c r="U566" t="s">
        <v>40</v>
      </c>
      <c r="V566" t="s">
        <v>80</v>
      </c>
      <c r="W566" t="s">
        <v>42</v>
      </c>
      <c r="X566" t="s">
        <v>43</v>
      </c>
    </row>
    <row r="567" spans="1:24" ht="13.5" customHeight="1" x14ac:dyDescent="0.45">
      <c r="A567" t="s">
        <v>3021</v>
      </c>
      <c r="B567" t="s">
        <v>25</v>
      </c>
      <c r="C567" t="s">
        <v>25</v>
      </c>
      <c r="D567" t="s">
        <v>3022</v>
      </c>
      <c r="E567" t="s">
        <v>3023</v>
      </c>
      <c r="F567">
        <v>10.1111</v>
      </c>
      <c r="G567" s="45">
        <v>14631326</v>
      </c>
      <c r="H567" t="s">
        <v>3024</v>
      </c>
      <c r="I567" s="6" t="s">
        <v>29</v>
      </c>
      <c r="J567" t="s">
        <v>3025</v>
      </c>
      <c r="K567" s="9" t="s">
        <v>59</v>
      </c>
      <c r="L567" s="32" t="s">
        <v>10217</v>
      </c>
      <c r="M567" s="1" t="s">
        <v>3025</v>
      </c>
      <c r="N567" t="s">
        <v>33</v>
      </c>
      <c r="O567" t="s">
        <v>34</v>
      </c>
      <c r="P567" t="s">
        <v>35</v>
      </c>
      <c r="Q567" t="s">
        <v>61</v>
      </c>
      <c r="R567" t="s">
        <v>172</v>
      </c>
      <c r="S567" t="s">
        <v>38</v>
      </c>
      <c r="T567" t="s">
        <v>39</v>
      </c>
      <c r="U567" t="s">
        <v>40</v>
      </c>
      <c r="V567" t="s">
        <v>41</v>
      </c>
      <c r="W567" t="s">
        <v>42</v>
      </c>
      <c r="X567" t="s">
        <v>53</v>
      </c>
    </row>
    <row r="568" spans="1:24" ht="13.5" customHeight="1" x14ac:dyDescent="0.45">
      <c r="A568" t="s">
        <v>3026</v>
      </c>
      <c r="B568" t="s">
        <v>25</v>
      </c>
      <c r="C568" t="s">
        <v>25</v>
      </c>
      <c r="D568" t="s">
        <v>3027</v>
      </c>
      <c r="E568" t="s">
        <v>3028</v>
      </c>
      <c r="F568">
        <v>10.100199999999999</v>
      </c>
      <c r="G568" s="45">
        <v>15207560</v>
      </c>
      <c r="H568" t="s">
        <v>3029</v>
      </c>
      <c r="I568" s="6" t="s">
        <v>29</v>
      </c>
      <c r="J568" t="s">
        <v>3030</v>
      </c>
      <c r="K568" t="s">
        <v>100</v>
      </c>
      <c r="L568" s="32" t="s">
        <v>10232</v>
      </c>
      <c r="M568" s="1" t="s">
        <v>3031</v>
      </c>
      <c r="N568" t="s">
        <v>33</v>
      </c>
      <c r="O568" t="s">
        <v>34</v>
      </c>
      <c r="P568" t="s">
        <v>35</v>
      </c>
      <c r="Q568" t="s">
        <v>61</v>
      </c>
      <c r="R568" t="s">
        <v>172</v>
      </c>
      <c r="S568" t="s">
        <v>38</v>
      </c>
      <c r="T568" t="s">
        <v>39</v>
      </c>
      <c r="U568" t="s">
        <v>40</v>
      </c>
      <c r="V568" t="s">
        <v>41</v>
      </c>
      <c r="W568" t="s">
        <v>42</v>
      </c>
      <c r="X568" t="s">
        <v>53</v>
      </c>
    </row>
    <row r="569" spans="1:24" ht="13.5" customHeight="1" x14ac:dyDescent="0.45">
      <c r="A569" t="s">
        <v>3032</v>
      </c>
      <c r="B569" t="s">
        <v>25</v>
      </c>
      <c r="C569" t="s">
        <v>25</v>
      </c>
      <c r="D569" t="s">
        <v>3033</v>
      </c>
      <c r="E569" t="s">
        <v>3034</v>
      </c>
      <c r="F569">
        <v>10.1111</v>
      </c>
      <c r="G569" s="45">
        <v>14645491</v>
      </c>
      <c r="H569" t="s">
        <v>3035</v>
      </c>
      <c r="I569" s="6" t="s">
        <v>29</v>
      </c>
      <c r="J569" t="s">
        <v>3036</v>
      </c>
      <c r="K569" s="9" t="s">
        <v>59</v>
      </c>
      <c r="L569" s="32" t="s">
        <v>3037</v>
      </c>
      <c r="M569" s="1" t="s">
        <v>3036</v>
      </c>
      <c r="N569" t="s">
        <v>33</v>
      </c>
      <c r="O569" t="s">
        <v>34</v>
      </c>
      <c r="P569" t="s">
        <v>35</v>
      </c>
      <c r="Q569" t="s">
        <v>61</v>
      </c>
      <c r="R569" t="s">
        <v>172</v>
      </c>
      <c r="S569" t="s">
        <v>38</v>
      </c>
      <c r="T569" t="s">
        <v>39</v>
      </c>
      <c r="U569" t="s">
        <v>40</v>
      </c>
      <c r="V569" t="s">
        <v>41</v>
      </c>
      <c r="W569" t="s">
        <v>42</v>
      </c>
      <c r="X569" t="s">
        <v>53</v>
      </c>
    </row>
    <row r="570" spans="1:24" ht="13.5" customHeight="1" x14ac:dyDescent="0.45">
      <c r="A570" t="s">
        <v>3038</v>
      </c>
      <c r="B570" t="s">
        <v>25</v>
      </c>
      <c r="C570" t="s">
        <v>25</v>
      </c>
      <c r="D570" t="s">
        <v>3039</v>
      </c>
      <c r="E570" t="s">
        <v>3040</v>
      </c>
      <c r="F570">
        <v>10.100199999999999</v>
      </c>
      <c r="G570" s="45">
        <v>10970339</v>
      </c>
      <c r="H570" t="s">
        <v>3041</v>
      </c>
      <c r="I570" s="6" t="s">
        <v>29</v>
      </c>
      <c r="J570" t="s">
        <v>3042</v>
      </c>
      <c r="K570" t="s">
        <v>100</v>
      </c>
      <c r="L570" s="32" t="s">
        <v>3510</v>
      </c>
      <c r="M570" s="1" t="s">
        <v>3042</v>
      </c>
      <c r="N570" t="s">
        <v>33</v>
      </c>
      <c r="O570" t="s">
        <v>34</v>
      </c>
      <c r="P570" t="s">
        <v>35</v>
      </c>
      <c r="Q570" t="s">
        <v>61</v>
      </c>
      <c r="R570" t="s">
        <v>172</v>
      </c>
      <c r="S570" t="s">
        <v>38</v>
      </c>
      <c r="T570" t="s">
        <v>39</v>
      </c>
      <c r="U570" t="s">
        <v>40</v>
      </c>
      <c r="V570" t="s">
        <v>41</v>
      </c>
      <c r="W570" t="s">
        <v>42</v>
      </c>
      <c r="X570" t="s">
        <v>53</v>
      </c>
    </row>
    <row r="571" spans="1:24" ht="13.5" customHeight="1" x14ac:dyDescent="0.45">
      <c r="A571" t="s">
        <v>3043</v>
      </c>
      <c r="B571" t="s">
        <v>25</v>
      </c>
      <c r="C571" t="s">
        <v>25</v>
      </c>
      <c r="D571" t="s">
        <v>3044</v>
      </c>
      <c r="E571" t="s">
        <v>3045</v>
      </c>
      <c r="F571">
        <v>10.1111</v>
      </c>
      <c r="G571" s="45">
        <v>15406385</v>
      </c>
      <c r="H571" t="s">
        <v>3046</v>
      </c>
      <c r="I571" s="6" t="s">
        <v>29</v>
      </c>
      <c r="J571" t="s">
        <v>3047</v>
      </c>
      <c r="K571" t="s">
        <v>100</v>
      </c>
      <c r="L571" s="32" t="s">
        <v>5250</v>
      </c>
      <c r="M571" s="1" t="s">
        <v>3047</v>
      </c>
      <c r="N571" t="s">
        <v>33</v>
      </c>
      <c r="O571" t="s">
        <v>34</v>
      </c>
      <c r="P571" t="s">
        <v>35</v>
      </c>
      <c r="Q571" t="s">
        <v>36</v>
      </c>
      <c r="R571" t="s">
        <v>172</v>
      </c>
      <c r="S571" t="s">
        <v>38</v>
      </c>
      <c r="T571" t="s">
        <v>39</v>
      </c>
      <c r="U571" t="s">
        <v>40</v>
      </c>
      <c r="V571" t="s">
        <v>81</v>
      </c>
      <c r="W571" t="s">
        <v>42</v>
      </c>
      <c r="X571" t="s">
        <v>115</v>
      </c>
    </row>
    <row r="572" spans="1:24" ht="13.5" customHeight="1" x14ac:dyDescent="0.45">
      <c r="A572" t="s">
        <v>3048</v>
      </c>
      <c r="B572" t="s">
        <v>25</v>
      </c>
      <c r="C572" t="s">
        <v>25</v>
      </c>
      <c r="D572" t="s">
        <v>3049</v>
      </c>
      <c r="E572" t="s">
        <v>3050</v>
      </c>
      <c r="F572">
        <v>10.1111</v>
      </c>
      <c r="G572" s="45">
        <v>17561221</v>
      </c>
      <c r="H572" t="s">
        <v>3051</v>
      </c>
      <c r="I572" s="6" t="s">
        <v>29</v>
      </c>
      <c r="J572" t="s">
        <v>3052</v>
      </c>
      <c r="K572" t="s">
        <v>100</v>
      </c>
      <c r="L572" s="32" t="s">
        <v>5250</v>
      </c>
      <c r="M572" s="1" t="s">
        <v>3052</v>
      </c>
      <c r="N572" t="s">
        <v>78</v>
      </c>
      <c r="O572" s="1" t="s">
        <v>3053</v>
      </c>
      <c r="P572" t="s">
        <v>35</v>
      </c>
      <c r="Q572" t="s">
        <v>79</v>
      </c>
      <c r="R572" t="s">
        <v>172</v>
      </c>
      <c r="S572" t="s">
        <v>38</v>
      </c>
      <c r="T572" t="s">
        <v>39</v>
      </c>
      <c r="U572" t="s">
        <v>40</v>
      </c>
      <c r="V572" t="s">
        <v>41</v>
      </c>
      <c r="W572" t="s">
        <v>42</v>
      </c>
      <c r="X572" t="s">
        <v>43</v>
      </c>
    </row>
    <row r="573" spans="1:24" ht="13.5" customHeight="1" x14ac:dyDescent="0.45">
      <c r="A573" t="s">
        <v>3054</v>
      </c>
      <c r="B573" t="s">
        <v>25</v>
      </c>
      <c r="C573" t="s">
        <v>25</v>
      </c>
      <c r="D573" t="s">
        <v>3055</v>
      </c>
      <c r="E573" t="s">
        <v>3056</v>
      </c>
      <c r="F573">
        <v>10.1111</v>
      </c>
      <c r="G573" s="45">
        <v>19493606</v>
      </c>
      <c r="H573" t="s">
        <v>3057</v>
      </c>
      <c r="I573" s="6" t="s">
        <v>29</v>
      </c>
      <c r="J573" t="s">
        <v>3058</v>
      </c>
      <c r="K573" t="s">
        <v>100</v>
      </c>
      <c r="L573" s="32" t="s">
        <v>5250</v>
      </c>
      <c r="M573" s="1" t="s">
        <v>3058</v>
      </c>
      <c r="N573" t="s">
        <v>33</v>
      </c>
      <c r="O573" t="s">
        <v>34</v>
      </c>
      <c r="P573" t="s">
        <v>35</v>
      </c>
      <c r="Q573" t="s">
        <v>36</v>
      </c>
      <c r="R573" t="s">
        <v>172</v>
      </c>
      <c r="S573" t="s">
        <v>38</v>
      </c>
      <c r="T573" t="s">
        <v>39</v>
      </c>
      <c r="U573" t="s">
        <v>40</v>
      </c>
      <c r="V573" t="s">
        <v>80</v>
      </c>
      <c r="W573" t="s">
        <v>42</v>
      </c>
      <c r="X573" t="s">
        <v>43</v>
      </c>
    </row>
    <row r="574" spans="1:24" ht="13.5" customHeight="1" x14ac:dyDescent="0.45">
      <c r="A574" t="s">
        <v>3059</v>
      </c>
      <c r="B574" t="s">
        <v>25</v>
      </c>
      <c r="C574" t="s">
        <v>25</v>
      </c>
      <c r="D574" t="s">
        <v>3060</v>
      </c>
      <c r="E574" t="s">
        <v>3061</v>
      </c>
      <c r="F574">
        <v>10.1111</v>
      </c>
      <c r="G574" s="45">
        <v>14431661</v>
      </c>
      <c r="H574" t="s">
        <v>3062</v>
      </c>
      <c r="I574" s="6" t="s">
        <v>29</v>
      </c>
      <c r="J574" t="s">
        <v>3063</v>
      </c>
      <c r="K574" t="s">
        <v>100</v>
      </c>
      <c r="L574" s="32" t="s">
        <v>3064</v>
      </c>
      <c r="M574" s="1" t="s">
        <v>3063</v>
      </c>
      <c r="N574" t="s">
        <v>33</v>
      </c>
      <c r="O574" t="s">
        <v>34</v>
      </c>
      <c r="P574" t="s">
        <v>35</v>
      </c>
      <c r="Q574" t="s">
        <v>61</v>
      </c>
      <c r="R574" t="s">
        <v>172</v>
      </c>
      <c r="S574" t="s">
        <v>38</v>
      </c>
      <c r="T574" t="s">
        <v>39</v>
      </c>
      <c r="U574" t="s">
        <v>40</v>
      </c>
      <c r="V574" t="s">
        <v>80</v>
      </c>
      <c r="W574" t="s">
        <v>42</v>
      </c>
      <c r="X574" t="s">
        <v>53</v>
      </c>
    </row>
    <row r="575" spans="1:24" ht="13.5" customHeight="1" x14ac:dyDescent="0.45">
      <c r="A575" t="s">
        <v>3065</v>
      </c>
      <c r="H575" t="s">
        <v>3066</v>
      </c>
      <c r="I575" s="6" t="s">
        <v>46</v>
      </c>
      <c r="J575" s="1" t="s">
        <v>3067</v>
      </c>
      <c r="K575" t="s">
        <v>100</v>
      </c>
      <c r="L575" s="7" t="s">
        <v>77</v>
      </c>
      <c r="M575" s="2" t="s">
        <v>77</v>
      </c>
      <c r="N575" t="s">
        <v>46</v>
      </c>
      <c r="O575" t="s">
        <v>34</v>
      </c>
      <c r="P575" t="s">
        <v>102</v>
      </c>
      <c r="Q575" s="2" t="s">
        <v>77</v>
      </c>
      <c r="R575" t="s">
        <v>37</v>
      </c>
      <c r="S575" t="s">
        <v>38</v>
      </c>
      <c r="T575" t="s">
        <v>39</v>
      </c>
      <c r="U575" t="s">
        <v>40</v>
      </c>
      <c r="V575" t="s">
        <v>41</v>
      </c>
      <c r="W575" s="1" t="s">
        <v>3068</v>
      </c>
      <c r="X575" t="s">
        <v>53</v>
      </c>
    </row>
    <row r="576" spans="1:24" ht="13.5" customHeight="1" x14ac:dyDescent="0.45">
      <c r="A576" t="s">
        <v>3069</v>
      </c>
      <c r="B576" t="s">
        <v>25</v>
      </c>
      <c r="C576" t="s">
        <v>25</v>
      </c>
      <c r="D576" t="s">
        <v>3070</v>
      </c>
      <c r="E576" t="s">
        <v>3071</v>
      </c>
      <c r="F576">
        <v>10.100199999999999</v>
      </c>
      <c r="G576" s="45">
        <v>19438001</v>
      </c>
      <c r="H576" t="s">
        <v>3072</v>
      </c>
      <c r="I576" t="s">
        <v>86</v>
      </c>
      <c r="J576" t="s">
        <v>77</v>
      </c>
      <c r="K576" t="s">
        <v>486</v>
      </c>
      <c r="L576" s="32" t="s">
        <v>77</v>
      </c>
      <c r="M576" t="s">
        <v>77</v>
      </c>
      <c r="N576" t="s">
        <v>33</v>
      </c>
      <c r="O576" t="s">
        <v>34</v>
      </c>
      <c r="P576" t="s">
        <v>35</v>
      </c>
      <c r="Q576" t="s">
        <v>61</v>
      </c>
      <c r="R576" t="s">
        <v>172</v>
      </c>
      <c r="S576" t="s">
        <v>38</v>
      </c>
      <c r="T576" t="s">
        <v>39</v>
      </c>
      <c r="U576" t="s">
        <v>40</v>
      </c>
      <c r="V576" t="s">
        <v>81</v>
      </c>
      <c r="W576" t="s">
        <v>42</v>
      </c>
      <c r="X576" t="s">
        <v>115</v>
      </c>
    </row>
    <row r="577" spans="1:24" ht="13.5" customHeight="1" x14ac:dyDescent="0.45">
      <c r="A577" t="s">
        <v>3073</v>
      </c>
      <c r="B577" t="s">
        <v>25</v>
      </c>
      <c r="C577" t="s">
        <v>25</v>
      </c>
      <c r="D577" t="s">
        <v>3074</v>
      </c>
      <c r="E577" t="s">
        <v>3075</v>
      </c>
      <c r="F577">
        <v>10.1111</v>
      </c>
      <c r="G577" s="45">
        <v>14677717</v>
      </c>
      <c r="H577" t="s">
        <v>3076</v>
      </c>
      <c r="I577" s="6" t="s">
        <v>29</v>
      </c>
      <c r="J577" t="s">
        <v>3077</v>
      </c>
      <c r="K577" t="s">
        <v>100</v>
      </c>
      <c r="L577" s="32" t="s">
        <v>236</v>
      </c>
      <c r="M577" s="1" t="s">
        <v>3077</v>
      </c>
      <c r="N577" t="s">
        <v>33</v>
      </c>
      <c r="O577" t="s">
        <v>34</v>
      </c>
      <c r="P577" t="s">
        <v>35</v>
      </c>
      <c r="Q577" t="s">
        <v>36</v>
      </c>
      <c r="R577" t="s">
        <v>50</v>
      </c>
      <c r="S577" t="s">
        <v>38</v>
      </c>
      <c r="T577" t="s">
        <v>93</v>
      </c>
      <c r="U577" t="s">
        <v>3078</v>
      </c>
      <c r="V577" t="s">
        <v>80</v>
      </c>
      <c r="W577" t="s">
        <v>42</v>
      </c>
      <c r="X577" t="s">
        <v>43</v>
      </c>
    </row>
    <row r="578" spans="1:24" ht="12.75" customHeight="1" x14ac:dyDescent="0.45">
      <c r="A578" s="38" t="s">
        <v>3079</v>
      </c>
      <c r="B578" t="s">
        <v>3079</v>
      </c>
      <c r="E578" t="s">
        <v>3080</v>
      </c>
      <c r="G578" s="45" t="s">
        <v>3080</v>
      </c>
      <c r="H578" t="s">
        <v>3081</v>
      </c>
      <c r="I578" t="s">
        <v>46</v>
      </c>
      <c r="J578" t="s">
        <v>3082</v>
      </c>
      <c r="K578" s="9" t="s">
        <v>48</v>
      </c>
      <c r="L578" s="32" t="s">
        <v>243</v>
      </c>
      <c r="M578" t="s">
        <v>3082</v>
      </c>
      <c r="N578" t="s">
        <v>46</v>
      </c>
      <c r="O578" t="s">
        <v>34</v>
      </c>
      <c r="P578" t="s">
        <v>35</v>
      </c>
      <c r="Q578" t="s">
        <v>49</v>
      </c>
      <c r="R578" t="s">
        <v>50</v>
      </c>
      <c r="S578" t="s">
        <v>51</v>
      </c>
      <c r="T578" t="s">
        <v>39</v>
      </c>
      <c r="U578" t="s">
        <v>3083</v>
      </c>
      <c r="V578" t="s">
        <v>41</v>
      </c>
      <c r="W578" t="s">
        <v>3083</v>
      </c>
      <c r="X578" t="s">
        <v>53</v>
      </c>
    </row>
    <row r="579" spans="1:24" ht="13.5" customHeight="1" x14ac:dyDescent="0.45">
      <c r="A579" t="s">
        <v>3084</v>
      </c>
      <c r="D579" t="s">
        <v>3085</v>
      </c>
      <c r="G579" s="45" t="s">
        <v>3086</v>
      </c>
      <c r="H579" t="s">
        <v>3087</v>
      </c>
      <c r="I579" s="6" t="s">
        <v>46</v>
      </c>
      <c r="J579" s="1" t="s">
        <v>249</v>
      </c>
      <c r="K579" s="9" t="s">
        <v>31</v>
      </c>
      <c r="L579" s="32" t="s">
        <v>279</v>
      </c>
      <c r="M579" s="1" t="s">
        <v>3088</v>
      </c>
      <c r="N579" t="s">
        <v>46</v>
      </c>
      <c r="O579" t="s">
        <v>34</v>
      </c>
      <c r="P579" t="s">
        <v>35</v>
      </c>
      <c r="Q579" s="2" t="s">
        <v>77</v>
      </c>
      <c r="R579" t="s">
        <v>111</v>
      </c>
      <c r="S579" t="s">
        <v>38</v>
      </c>
      <c r="T579" t="s">
        <v>39</v>
      </c>
      <c r="U579" t="s">
        <v>40</v>
      </c>
      <c r="V579" t="s">
        <v>41</v>
      </c>
      <c r="W579" s="1" t="s">
        <v>3089</v>
      </c>
      <c r="X579" t="s">
        <v>43</v>
      </c>
    </row>
    <row r="580" spans="1:24" ht="13.5" customHeight="1" x14ac:dyDescent="0.45">
      <c r="A580" t="s">
        <v>3090</v>
      </c>
      <c r="B580" t="s">
        <v>25</v>
      </c>
      <c r="C580" t="s">
        <v>25</v>
      </c>
      <c r="D580" t="s">
        <v>3091</v>
      </c>
      <c r="E580" t="s">
        <v>3092</v>
      </c>
      <c r="F580">
        <v>10.1111</v>
      </c>
      <c r="G580" s="45">
        <v>14724642</v>
      </c>
      <c r="H580" t="s">
        <v>3093</v>
      </c>
      <c r="I580" t="s">
        <v>46</v>
      </c>
      <c r="J580" t="s">
        <v>3094</v>
      </c>
      <c r="K580" t="s">
        <v>48</v>
      </c>
      <c r="L580" s="32" t="s">
        <v>6744</v>
      </c>
      <c r="M580" s="1" t="s">
        <v>3094</v>
      </c>
      <c r="N580" t="s">
        <v>33</v>
      </c>
      <c r="O580" t="s">
        <v>34</v>
      </c>
      <c r="P580" t="s">
        <v>35</v>
      </c>
      <c r="Q580" t="s">
        <v>49</v>
      </c>
      <c r="R580" t="s">
        <v>111</v>
      </c>
      <c r="S580" t="s">
        <v>38</v>
      </c>
      <c r="T580" t="s">
        <v>39</v>
      </c>
      <c r="U580" t="s">
        <v>40</v>
      </c>
      <c r="V580" t="s">
        <v>41</v>
      </c>
      <c r="W580" t="s">
        <v>42</v>
      </c>
      <c r="X580" t="s">
        <v>53</v>
      </c>
    </row>
    <row r="581" spans="1:24" ht="13.5" customHeight="1" x14ac:dyDescent="0.45">
      <c r="A581" t="s">
        <v>3095</v>
      </c>
      <c r="E581" t="s">
        <v>3096</v>
      </c>
      <c r="G581" s="45">
        <v>27314375</v>
      </c>
      <c r="H581" t="s">
        <v>3097</v>
      </c>
      <c r="I581" s="6" t="s">
        <v>46</v>
      </c>
      <c r="J581" s="8" t="s">
        <v>3098</v>
      </c>
      <c r="K581" t="s">
        <v>48</v>
      </c>
      <c r="L581" s="32" t="s">
        <v>77</v>
      </c>
      <c r="M581" s="8" t="s">
        <v>3098</v>
      </c>
      <c r="N581" t="s">
        <v>33</v>
      </c>
      <c r="O581" t="s">
        <v>34</v>
      </c>
      <c r="P581" t="s">
        <v>35</v>
      </c>
      <c r="Q581" t="s">
        <v>49</v>
      </c>
      <c r="R581" t="s">
        <v>172</v>
      </c>
      <c r="S581" t="s">
        <v>38</v>
      </c>
      <c r="T581" t="s">
        <v>81</v>
      </c>
      <c r="U581" t="s">
        <v>40</v>
      </c>
      <c r="V581" t="s">
        <v>41</v>
      </c>
      <c r="W581" t="s">
        <v>42</v>
      </c>
      <c r="X581" t="s">
        <v>53</v>
      </c>
    </row>
    <row r="582" spans="1:24" ht="13.5" customHeight="1" x14ac:dyDescent="0.45">
      <c r="A582" t="s">
        <v>3099</v>
      </c>
      <c r="B582" t="s">
        <v>25</v>
      </c>
      <c r="C582" t="s">
        <v>25</v>
      </c>
      <c r="D582" t="s">
        <v>3100</v>
      </c>
      <c r="E582" t="s">
        <v>3101</v>
      </c>
      <c r="F582">
        <v>10.1111</v>
      </c>
      <c r="G582" s="45">
        <v>14653362</v>
      </c>
      <c r="H582" t="s">
        <v>3102</v>
      </c>
      <c r="I582" s="6" t="s">
        <v>29</v>
      </c>
      <c r="J582" t="s">
        <v>3103</v>
      </c>
      <c r="K582" t="s">
        <v>100</v>
      </c>
      <c r="L582" s="32" t="s">
        <v>122</v>
      </c>
      <c r="M582" s="1" t="s">
        <v>3103</v>
      </c>
      <c r="N582" t="s">
        <v>78</v>
      </c>
      <c r="O582" s="1" t="s">
        <v>3104</v>
      </c>
      <c r="P582" t="s">
        <v>35</v>
      </c>
      <c r="Q582" t="s">
        <v>79</v>
      </c>
      <c r="R582" t="s">
        <v>172</v>
      </c>
      <c r="S582" t="s">
        <v>38</v>
      </c>
      <c r="T582" t="s">
        <v>39</v>
      </c>
      <c r="U582" t="s">
        <v>40</v>
      </c>
      <c r="V582" t="s">
        <v>41</v>
      </c>
      <c r="W582" t="s">
        <v>42</v>
      </c>
      <c r="X582" t="s">
        <v>53</v>
      </c>
    </row>
    <row r="583" spans="1:24" ht="13.5" customHeight="1" x14ac:dyDescent="0.45">
      <c r="A583" t="s">
        <v>3105</v>
      </c>
      <c r="B583" t="s">
        <v>25</v>
      </c>
      <c r="C583" t="s">
        <v>25</v>
      </c>
      <c r="D583" t="s">
        <v>3106</v>
      </c>
      <c r="E583" t="s">
        <v>3107</v>
      </c>
      <c r="F583">
        <v>10.100199999999999</v>
      </c>
      <c r="G583" s="45">
        <v>10982299</v>
      </c>
      <c r="H583" t="s">
        <v>3108</v>
      </c>
      <c r="I583" s="6" t="s">
        <v>29</v>
      </c>
      <c r="J583" t="s">
        <v>3109</v>
      </c>
      <c r="K583" t="s">
        <v>100</v>
      </c>
      <c r="L583" s="32" t="s">
        <v>10216</v>
      </c>
      <c r="M583" s="1" t="s">
        <v>3109</v>
      </c>
      <c r="N583" t="s">
        <v>33</v>
      </c>
      <c r="O583" t="s">
        <v>34</v>
      </c>
      <c r="P583" t="s">
        <v>35</v>
      </c>
      <c r="Q583" t="s">
        <v>61</v>
      </c>
      <c r="R583" t="s">
        <v>172</v>
      </c>
      <c r="S583" t="s">
        <v>38</v>
      </c>
      <c r="T583" t="s">
        <v>39</v>
      </c>
      <c r="U583" t="s">
        <v>40</v>
      </c>
      <c r="V583" t="s">
        <v>41</v>
      </c>
      <c r="W583" t="s">
        <v>42</v>
      </c>
      <c r="X583" t="s">
        <v>53</v>
      </c>
    </row>
    <row r="584" spans="1:24" ht="13.5" customHeight="1" x14ac:dyDescent="0.45">
      <c r="A584" t="s">
        <v>3110</v>
      </c>
      <c r="B584" t="s">
        <v>25</v>
      </c>
      <c r="C584" t="s">
        <v>25</v>
      </c>
      <c r="D584" t="s">
        <v>3111</v>
      </c>
      <c r="E584" t="s">
        <v>3112</v>
      </c>
      <c r="F584">
        <v>10.100199999999999</v>
      </c>
      <c r="G584" s="45">
        <v>19427611</v>
      </c>
      <c r="H584" t="s">
        <v>3113</v>
      </c>
      <c r="I584" s="6" t="s">
        <v>29</v>
      </c>
      <c r="J584" t="s">
        <v>3114</v>
      </c>
      <c r="K584" t="s">
        <v>100</v>
      </c>
      <c r="L584" s="32" t="s">
        <v>3115</v>
      </c>
      <c r="M584" s="1" t="s">
        <v>3114</v>
      </c>
      <c r="N584" t="s">
        <v>33</v>
      </c>
      <c r="O584" t="s">
        <v>34</v>
      </c>
      <c r="P584" t="s">
        <v>35</v>
      </c>
      <c r="Q584" t="s">
        <v>61</v>
      </c>
      <c r="R584" t="s">
        <v>172</v>
      </c>
      <c r="S584" t="s">
        <v>38</v>
      </c>
      <c r="T584" t="s">
        <v>39</v>
      </c>
      <c r="U584" t="s">
        <v>40</v>
      </c>
      <c r="V584" t="s">
        <v>41</v>
      </c>
      <c r="W584" t="s">
        <v>42</v>
      </c>
      <c r="X584" t="s">
        <v>53</v>
      </c>
    </row>
    <row r="585" spans="1:24" ht="13.5" customHeight="1" x14ac:dyDescent="0.45">
      <c r="A585" t="s">
        <v>3116</v>
      </c>
      <c r="B585" t="s">
        <v>25</v>
      </c>
      <c r="C585" t="s">
        <v>25</v>
      </c>
      <c r="D585" t="s">
        <v>3117</v>
      </c>
      <c r="E585" t="s">
        <v>3118</v>
      </c>
      <c r="F585">
        <v>10.100199999999999</v>
      </c>
      <c r="G585" s="45">
        <v>10990909</v>
      </c>
      <c r="H585" t="s">
        <v>3119</v>
      </c>
      <c r="I585" s="6" t="s">
        <v>29</v>
      </c>
      <c r="J585" t="s">
        <v>3120</v>
      </c>
      <c r="K585" t="s">
        <v>100</v>
      </c>
      <c r="L585" s="32" t="s">
        <v>1592</v>
      </c>
      <c r="M585" s="1" t="s">
        <v>3120</v>
      </c>
      <c r="N585" t="s">
        <v>33</v>
      </c>
      <c r="O585" t="s">
        <v>34</v>
      </c>
      <c r="P585" t="s">
        <v>35</v>
      </c>
      <c r="Q585" t="s">
        <v>36</v>
      </c>
      <c r="R585" t="s">
        <v>172</v>
      </c>
      <c r="S585" t="s">
        <v>38</v>
      </c>
      <c r="T585" t="s">
        <v>39</v>
      </c>
      <c r="U585" t="s">
        <v>40</v>
      </c>
      <c r="V585" t="s">
        <v>41</v>
      </c>
      <c r="W585" t="s">
        <v>42</v>
      </c>
      <c r="X585" t="s">
        <v>43</v>
      </c>
    </row>
    <row r="586" spans="1:24" ht="13.5" customHeight="1" x14ac:dyDescent="0.45">
      <c r="A586" t="s">
        <v>3121</v>
      </c>
      <c r="B586" t="s">
        <v>25</v>
      </c>
      <c r="C586" t="s">
        <v>25</v>
      </c>
      <c r="D586" t="s">
        <v>3122</v>
      </c>
      <c r="E586" t="s">
        <v>3123</v>
      </c>
      <c r="F586">
        <v>10.1111</v>
      </c>
      <c r="G586" s="45">
        <v>17517893</v>
      </c>
      <c r="H586" t="s">
        <v>3124</v>
      </c>
      <c r="I586" s="6" t="s">
        <v>29</v>
      </c>
      <c r="J586" t="s">
        <v>3125</v>
      </c>
      <c r="K586" t="s">
        <v>100</v>
      </c>
      <c r="L586" s="32" t="s">
        <v>7685</v>
      </c>
      <c r="M586" s="1" t="s">
        <v>3125</v>
      </c>
      <c r="N586" t="s">
        <v>33</v>
      </c>
      <c r="O586" t="s">
        <v>34</v>
      </c>
      <c r="P586" t="s">
        <v>35</v>
      </c>
      <c r="Q586" t="s">
        <v>61</v>
      </c>
      <c r="R586" t="s">
        <v>50</v>
      </c>
      <c r="S586" t="s">
        <v>38</v>
      </c>
      <c r="T586" t="s">
        <v>39</v>
      </c>
      <c r="U586" t="s">
        <v>40</v>
      </c>
      <c r="V586" t="s">
        <v>41</v>
      </c>
      <c r="W586" t="s">
        <v>42</v>
      </c>
      <c r="X586" t="s">
        <v>53</v>
      </c>
    </row>
    <row r="587" spans="1:24" ht="13.5" customHeight="1" x14ac:dyDescent="0.45">
      <c r="A587" t="s">
        <v>3127</v>
      </c>
      <c r="B587" t="s">
        <v>25</v>
      </c>
      <c r="C587" t="s">
        <v>25</v>
      </c>
      <c r="D587" t="s">
        <v>3128</v>
      </c>
      <c r="E587" t="s">
        <v>3129</v>
      </c>
      <c r="F587">
        <v>10.1111</v>
      </c>
      <c r="G587" s="45">
        <v>14680254</v>
      </c>
      <c r="H587" t="s">
        <v>3130</v>
      </c>
      <c r="I587" s="6" t="s">
        <v>29</v>
      </c>
      <c r="J587" t="s">
        <v>3131</v>
      </c>
      <c r="K587" t="s">
        <v>100</v>
      </c>
      <c r="L587" s="32" t="s">
        <v>5250</v>
      </c>
      <c r="M587" s="1" t="s">
        <v>3131</v>
      </c>
      <c r="N587" t="s">
        <v>33</v>
      </c>
      <c r="O587" t="s">
        <v>34</v>
      </c>
      <c r="P587" t="s">
        <v>35</v>
      </c>
      <c r="Q587" t="s">
        <v>36</v>
      </c>
      <c r="R587" t="s">
        <v>172</v>
      </c>
      <c r="S587" t="s">
        <v>38</v>
      </c>
      <c r="T587" t="s">
        <v>39</v>
      </c>
      <c r="U587" t="s">
        <v>40</v>
      </c>
      <c r="V587" t="s">
        <v>41</v>
      </c>
      <c r="W587" t="s">
        <v>42</v>
      </c>
      <c r="X587" t="s">
        <v>43</v>
      </c>
    </row>
    <row r="588" spans="1:24" ht="13.5" customHeight="1" x14ac:dyDescent="0.45">
      <c r="A588" t="s">
        <v>3132</v>
      </c>
      <c r="B588" t="s">
        <v>25</v>
      </c>
      <c r="C588" t="s">
        <v>25</v>
      </c>
      <c r="D588" t="s">
        <v>3133</v>
      </c>
      <c r="E588" t="s">
        <v>3133</v>
      </c>
      <c r="F588">
        <v>10.100199999999999</v>
      </c>
      <c r="G588" s="45">
        <v>23335084</v>
      </c>
      <c r="H588" t="s">
        <v>3134</v>
      </c>
      <c r="I588" t="s">
        <v>46</v>
      </c>
      <c r="J588" t="s">
        <v>570</v>
      </c>
      <c r="K588" t="s">
        <v>3135</v>
      </c>
      <c r="L588" s="32">
        <v>2650</v>
      </c>
      <c r="M588" t="s">
        <v>3136</v>
      </c>
      <c r="N588" t="s">
        <v>46</v>
      </c>
      <c r="O588" t="str">
        <f>"http://publications.agu.org/open-access/"</f>
        <v>http://publications.agu.org/open-access/</v>
      </c>
      <c r="P588" t="s">
        <v>35</v>
      </c>
      <c r="Q588" t="s">
        <v>49</v>
      </c>
      <c r="R588" t="s">
        <v>111</v>
      </c>
      <c r="S588" t="s">
        <v>38</v>
      </c>
      <c r="T588" t="s">
        <v>39</v>
      </c>
      <c r="U588" t="s">
        <v>40</v>
      </c>
      <c r="V588" t="s">
        <v>41</v>
      </c>
      <c r="W588" t="s">
        <v>42</v>
      </c>
      <c r="X588" t="s">
        <v>220</v>
      </c>
    </row>
    <row r="589" spans="1:24" ht="13.5" customHeight="1" x14ac:dyDescent="0.45">
      <c r="A589" t="s">
        <v>3137</v>
      </c>
      <c r="E589" t="s">
        <v>3138</v>
      </c>
      <c r="G589" s="45">
        <v>28353617</v>
      </c>
      <c r="H589" t="s">
        <v>3139</v>
      </c>
      <c r="I589" s="6" t="s">
        <v>46</v>
      </c>
      <c r="J589" s="1" t="s">
        <v>3140</v>
      </c>
      <c r="K589" t="s">
        <v>109</v>
      </c>
      <c r="L589" s="32" t="s">
        <v>661</v>
      </c>
      <c r="M589" s="1" t="s">
        <v>3140</v>
      </c>
      <c r="N589" t="s">
        <v>46</v>
      </c>
      <c r="O589" s="1" t="s">
        <v>3142</v>
      </c>
      <c r="P589" t="s">
        <v>102</v>
      </c>
      <c r="Q589" s="2" t="s">
        <v>77</v>
      </c>
      <c r="R589" t="s">
        <v>111</v>
      </c>
      <c r="S589" s="1" t="s">
        <v>3143</v>
      </c>
      <c r="T589" t="s">
        <v>39</v>
      </c>
      <c r="U589" s="1" t="s">
        <v>3144</v>
      </c>
      <c r="V589" t="s">
        <v>81</v>
      </c>
      <c r="W589" t="s">
        <v>913</v>
      </c>
      <c r="X589" t="s">
        <v>53</v>
      </c>
    </row>
    <row r="590" spans="1:24" ht="13.5" customHeight="1" x14ac:dyDescent="0.45">
      <c r="A590" t="s">
        <v>3145</v>
      </c>
      <c r="B590" t="s">
        <v>25</v>
      </c>
      <c r="C590" t="s">
        <v>25</v>
      </c>
      <c r="D590" t="s">
        <v>3146</v>
      </c>
      <c r="E590" t="s">
        <v>3147</v>
      </c>
      <c r="F590">
        <v>10.100199999999999</v>
      </c>
      <c r="G590" s="45">
        <v>10969837</v>
      </c>
      <c r="H590" t="s">
        <v>3148</v>
      </c>
      <c r="I590" s="6" t="s">
        <v>29</v>
      </c>
      <c r="J590" t="s">
        <v>3149</v>
      </c>
      <c r="K590" t="s">
        <v>100</v>
      </c>
      <c r="L590" s="32" t="s">
        <v>10235</v>
      </c>
      <c r="M590" s="1" t="s">
        <v>3149</v>
      </c>
      <c r="N590" t="s">
        <v>33</v>
      </c>
      <c r="O590" t="s">
        <v>34</v>
      </c>
      <c r="P590" t="s">
        <v>35</v>
      </c>
      <c r="Q590" t="s">
        <v>61</v>
      </c>
      <c r="R590" t="s">
        <v>172</v>
      </c>
      <c r="S590" t="s">
        <v>38</v>
      </c>
      <c r="T590" t="s">
        <v>39</v>
      </c>
      <c r="U590" t="s">
        <v>40</v>
      </c>
      <c r="V590" t="s">
        <v>41</v>
      </c>
      <c r="W590" t="s">
        <v>42</v>
      </c>
      <c r="X590" t="s">
        <v>53</v>
      </c>
    </row>
    <row r="591" spans="1:24" ht="13.5" customHeight="1" x14ac:dyDescent="0.45">
      <c r="A591" t="s">
        <v>3150</v>
      </c>
      <c r="B591" t="s">
        <v>25</v>
      </c>
      <c r="C591" t="s">
        <v>25</v>
      </c>
      <c r="D591" t="s">
        <v>3151</v>
      </c>
      <c r="E591" t="s">
        <v>3152</v>
      </c>
      <c r="F591">
        <v>10.100199999999999</v>
      </c>
      <c r="G591" s="45">
        <v>10969845</v>
      </c>
      <c r="H591" t="s">
        <v>3153</v>
      </c>
      <c r="I591" s="6" t="s">
        <v>29</v>
      </c>
      <c r="J591" s="8" t="s">
        <v>74</v>
      </c>
      <c r="K591" t="s">
        <v>100</v>
      </c>
      <c r="L591" s="32" t="s">
        <v>840</v>
      </c>
      <c r="M591" s="1" t="s">
        <v>3154</v>
      </c>
      <c r="N591" t="s">
        <v>33</v>
      </c>
      <c r="O591" t="s">
        <v>34</v>
      </c>
      <c r="P591" t="s">
        <v>35</v>
      </c>
      <c r="Q591" t="s">
        <v>61</v>
      </c>
      <c r="R591" t="s">
        <v>172</v>
      </c>
      <c r="S591" t="s">
        <v>38</v>
      </c>
      <c r="T591" t="s">
        <v>39</v>
      </c>
      <c r="U591" t="s">
        <v>40</v>
      </c>
      <c r="V591" t="s">
        <v>41</v>
      </c>
      <c r="W591" t="s">
        <v>42</v>
      </c>
      <c r="X591" t="s">
        <v>53</v>
      </c>
    </row>
    <row r="592" spans="1:24" ht="13.5" customHeight="1" x14ac:dyDescent="0.45">
      <c r="A592" t="s">
        <v>3155</v>
      </c>
      <c r="E592" t="s">
        <v>3156</v>
      </c>
      <c r="G592" s="45">
        <v>27705706</v>
      </c>
      <c r="H592" t="s">
        <v>3157</v>
      </c>
      <c r="I592" s="6" t="s">
        <v>29</v>
      </c>
      <c r="J592" s="8" t="s">
        <v>169</v>
      </c>
      <c r="K592" t="s">
        <v>109</v>
      </c>
      <c r="L592" s="32" t="s">
        <v>1920</v>
      </c>
      <c r="M592" s="8" t="s">
        <v>237</v>
      </c>
      <c r="N592" t="s">
        <v>33</v>
      </c>
      <c r="O592" t="s">
        <v>34</v>
      </c>
      <c r="P592" t="s">
        <v>35</v>
      </c>
      <c r="R592" t="s">
        <v>172</v>
      </c>
      <c r="S592" t="s">
        <v>38</v>
      </c>
      <c r="T592" t="s">
        <v>81</v>
      </c>
      <c r="U592" t="s">
        <v>40</v>
      </c>
      <c r="V592" t="s">
        <v>41</v>
      </c>
      <c r="W592" t="s">
        <v>42</v>
      </c>
      <c r="X592" t="s">
        <v>53</v>
      </c>
    </row>
    <row r="593" spans="1:24" ht="13.5" customHeight="1" x14ac:dyDescent="0.45">
      <c r="A593" t="s">
        <v>3158</v>
      </c>
      <c r="B593" t="s">
        <v>25</v>
      </c>
      <c r="C593" t="s">
        <v>25</v>
      </c>
      <c r="D593" t="s">
        <v>3159</v>
      </c>
      <c r="E593" t="s">
        <v>3159</v>
      </c>
      <c r="F593">
        <v>10.100199999999999</v>
      </c>
      <c r="G593" s="45">
        <v>23284277</v>
      </c>
      <c r="H593" t="s">
        <v>3160</v>
      </c>
      <c r="I593" t="s">
        <v>46</v>
      </c>
      <c r="J593" t="s">
        <v>570</v>
      </c>
      <c r="K593" t="s">
        <v>75</v>
      </c>
      <c r="L593" s="32">
        <v>3180</v>
      </c>
      <c r="M593" t="s">
        <v>3136</v>
      </c>
      <c r="N593" t="s">
        <v>46</v>
      </c>
      <c r="O593" t="str">
        <f>"http://publications.agu.org/open-access/"</f>
        <v>http://publications.agu.org/open-access/</v>
      </c>
      <c r="P593" t="s">
        <v>35</v>
      </c>
      <c r="Q593" t="s">
        <v>49</v>
      </c>
      <c r="R593" t="s">
        <v>111</v>
      </c>
      <c r="S593" t="s">
        <v>38</v>
      </c>
      <c r="T593" t="s">
        <v>39</v>
      </c>
      <c r="U593" t="s">
        <v>40</v>
      </c>
      <c r="V593" t="s">
        <v>41</v>
      </c>
      <c r="W593" t="s">
        <v>42</v>
      </c>
      <c r="X593" t="s">
        <v>220</v>
      </c>
    </row>
    <row r="594" spans="1:24" ht="13.5" customHeight="1" x14ac:dyDescent="0.45">
      <c r="A594" t="s">
        <v>3161</v>
      </c>
      <c r="B594" t="s">
        <v>25</v>
      </c>
      <c r="C594" t="s">
        <v>25</v>
      </c>
      <c r="D594" t="s">
        <v>3162</v>
      </c>
      <c r="E594" t="s">
        <v>3163</v>
      </c>
      <c r="F594">
        <v>10.1111</v>
      </c>
      <c r="G594" s="45">
        <v>15408175</v>
      </c>
      <c r="H594" t="s">
        <v>3164</v>
      </c>
      <c r="I594" s="6" t="s">
        <v>29</v>
      </c>
      <c r="J594" t="s">
        <v>3165</v>
      </c>
      <c r="K594" t="s">
        <v>100</v>
      </c>
      <c r="L594" s="32" t="s">
        <v>2206</v>
      </c>
      <c r="M594" s="1" t="s">
        <v>3165</v>
      </c>
      <c r="N594" t="s">
        <v>33</v>
      </c>
      <c r="O594" t="s">
        <v>34</v>
      </c>
      <c r="P594" t="s">
        <v>35</v>
      </c>
      <c r="Q594" t="s">
        <v>61</v>
      </c>
      <c r="R594" t="s">
        <v>172</v>
      </c>
      <c r="S594" t="s">
        <v>38</v>
      </c>
      <c r="T594" t="s">
        <v>39</v>
      </c>
      <c r="U594" t="s">
        <v>40</v>
      </c>
      <c r="V594" t="s">
        <v>41</v>
      </c>
      <c r="W594" t="s">
        <v>42</v>
      </c>
      <c r="X594" t="s">
        <v>53</v>
      </c>
    </row>
    <row r="595" spans="1:24" ht="13.5" customHeight="1" x14ac:dyDescent="0.45">
      <c r="A595" t="s">
        <v>3166</v>
      </c>
      <c r="E595" t="s">
        <v>3167</v>
      </c>
      <c r="G595" s="45">
        <v>28359399</v>
      </c>
      <c r="H595" t="s">
        <v>3168</v>
      </c>
      <c r="I595" s="6" t="s">
        <v>46</v>
      </c>
      <c r="J595" s="1" t="s">
        <v>294</v>
      </c>
      <c r="K595" t="s">
        <v>1896</v>
      </c>
      <c r="L595" s="43" t="s">
        <v>913</v>
      </c>
      <c r="M595" s="1" t="s">
        <v>3169</v>
      </c>
      <c r="O595" s="1" t="s">
        <v>34</v>
      </c>
      <c r="S595" s="1" t="s">
        <v>38</v>
      </c>
      <c r="U595" s="1" t="s">
        <v>40</v>
      </c>
      <c r="W595" s="1" t="s">
        <v>42</v>
      </c>
    </row>
    <row r="596" spans="1:24" ht="13.5" customHeight="1" x14ac:dyDescent="0.45">
      <c r="A596" t="s">
        <v>3170</v>
      </c>
      <c r="B596" t="s">
        <v>25</v>
      </c>
      <c r="C596" t="s">
        <v>25</v>
      </c>
      <c r="D596" t="s">
        <v>3171</v>
      </c>
      <c r="E596" t="s">
        <v>3172</v>
      </c>
      <c r="F596">
        <v>10.1111</v>
      </c>
      <c r="G596" s="45">
        <v>16000587</v>
      </c>
      <c r="H596" t="s">
        <v>3173</v>
      </c>
      <c r="I596" t="s">
        <v>46</v>
      </c>
      <c r="J596" s="8" t="s">
        <v>3174</v>
      </c>
      <c r="K596" t="s">
        <v>109</v>
      </c>
      <c r="L596" s="32" t="s">
        <v>3175</v>
      </c>
      <c r="M596" s="8" t="s">
        <v>3174</v>
      </c>
      <c r="N596" t="s">
        <v>33</v>
      </c>
      <c r="O596" t="s">
        <v>34</v>
      </c>
      <c r="P596" t="s">
        <v>35</v>
      </c>
      <c r="Q596" t="s">
        <v>49</v>
      </c>
      <c r="R596" t="s">
        <v>111</v>
      </c>
      <c r="S596" t="s">
        <v>38</v>
      </c>
      <c r="T596" t="s">
        <v>39</v>
      </c>
      <c r="U596" t="s">
        <v>40</v>
      </c>
      <c r="V596" t="s">
        <v>41</v>
      </c>
      <c r="W596" t="s">
        <v>42</v>
      </c>
      <c r="X596" t="s">
        <v>53</v>
      </c>
    </row>
    <row r="597" spans="1:24" ht="13.5" customHeight="1" x14ac:dyDescent="0.45">
      <c r="A597" t="s">
        <v>3176</v>
      </c>
      <c r="B597" t="s">
        <v>25</v>
      </c>
      <c r="C597" t="s">
        <v>25</v>
      </c>
      <c r="D597" t="s">
        <v>3177</v>
      </c>
      <c r="E597" t="s">
        <v>3178</v>
      </c>
      <c r="F597">
        <v>10.100199999999999</v>
      </c>
      <c r="G597" s="45">
        <v>19360592</v>
      </c>
      <c r="H597" t="s">
        <v>3179</v>
      </c>
      <c r="I597" s="6" t="s">
        <v>29</v>
      </c>
      <c r="J597" t="s">
        <v>3180</v>
      </c>
      <c r="K597" t="s">
        <v>100</v>
      </c>
      <c r="L597" s="32" t="s">
        <v>376</v>
      </c>
      <c r="M597" s="1" t="s">
        <v>3180</v>
      </c>
      <c r="N597" t="s">
        <v>33</v>
      </c>
      <c r="O597" t="s">
        <v>34</v>
      </c>
      <c r="P597" t="s">
        <v>35</v>
      </c>
      <c r="Q597" t="s">
        <v>61</v>
      </c>
      <c r="R597" t="s">
        <v>50</v>
      </c>
      <c r="S597" t="s">
        <v>38</v>
      </c>
      <c r="T597" t="s">
        <v>39</v>
      </c>
      <c r="U597" t="s">
        <v>40</v>
      </c>
      <c r="V597" t="s">
        <v>41</v>
      </c>
      <c r="W597" t="s">
        <v>42</v>
      </c>
      <c r="X597" t="s">
        <v>53</v>
      </c>
    </row>
    <row r="598" spans="1:24" ht="13.5" customHeight="1" x14ac:dyDescent="0.45">
      <c r="A598" t="s">
        <v>3181</v>
      </c>
      <c r="B598" t="s">
        <v>25</v>
      </c>
      <c r="C598" t="s">
        <v>25</v>
      </c>
      <c r="D598" t="s">
        <v>3182</v>
      </c>
      <c r="E598" t="s">
        <v>3183</v>
      </c>
      <c r="F598">
        <v>10.100199999999999</v>
      </c>
      <c r="G598" s="45">
        <v>19395582</v>
      </c>
      <c r="H598" t="s">
        <v>3184</v>
      </c>
      <c r="I598" s="6" t="s">
        <v>29</v>
      </c>
      <c r="J598" s="8" t="s">
        <v>3185</v>
      </c>
      <c r="K598" t="s">
        <v>100</v>
      </c>
      <c r="L598" s="32" t="s">
        <v>5522</v>
      </c>
      <c r="M598" s="1" t="s">
        <v>237</v>
      </c>
      <c r="N598" t="s">
        <v>78</v>
      </c>
      <c r="O598" t="s">
        <v>34</v>
      </c>
      <c r="P598" t="s">
        <v>102</v>
      </c>
      <c r="Q598" t="s">
        <v>61</v>
      </c>
      <c r="R598" t="s">
        <v>111</v>
      </c>
      <c r="S598" t="s">
        <v>38</v>
      </c>
      <c r="T598" t="s">
        <v>39</v>
      </c>
      <c r="U598" t="s">
        <v>40</v>
      </c>
      <c r="V598" t="s">
        <v>80</v>
      </c>
      <c r="W598" t="s">
        <v>42</v>
      </c>
      <c r="X598" t="s">
        <v>53</v>
      </c>
    </row>
    <row r="599" spans="1:24" ht="13.5" customHeight="1" x14ac:dyDescent="0.45">
      <c r="A599" t="s">
        <v>3186</v>
      </c>
      <c r="B599" t="s">
        <v>25</v>
      </c>
      <c r="C599" t="s">
        <v>25</v>
      </c>
      <c r="D599" t="s">
        <v>3187</v>
      </c>
      <c r="E599" t="s">
        <v>3188</v>
      </c>
      <c r="F599">
        <v>10.1111</v>
      </c>
      <c r="G599" s="45">
        <v>13652311</v>
      </c>
      <c r="H599" t="s">
        <v>3189</v>
      </c>
      <c r="I599" s="6" t="s">
        <v>29</v>
      </c>
      <c r="J599" t="s">
        <v>3190</v>
      </c>
      <c r="K599" t="s">
        <v>100</v>
      </c>
      <c r="L599" s="32" t="s">
        <v>10272</v>
      </c>
      <c r="M599" s="1" t="s">
        <v>3190</v>
      </c>
      <c r="N599" t="s">
        <v>33</v>
      </c>
      <c r="O599" t="s">
        <v>34</v>
      </c>
      <c r="P599" t="s">
        <v>35</v>
      </c>
      <c r="Q599" t="s">
        <v>61</v>
      </c>
      <c r="R599" t="s">
        <v>111</v>
      </c>
      <c r="S599" t="s">
        <v>38</v>
      </c>
      <c r="T599" t="s">
        <v>39</v>
      </c>
      <c r="U599" t="s">
        <v>40</v>
      </c>
      <c r="V599" t="s">
        <v>41</v>
      </c>
      <c r="W599" t="s">
        <v>42</v>
      </c>
      <c r="X599" t="s">
        <v>53</v>
      </c>
    </row>
    <row r="600" spans="1:24" ht="13.5" customHeight="1" x14ac:dyDescent="0.45">
      <c r="A600" t="s">
        <v>3191</v>
      </c>
      <c r="B600" t="s">
        <v>25</v>
      </c>
      <c r="C600" t="s">
        <v>25</v>
      </c>
      <c r="D600" t="s">
        <v>3192</v>
      </c>
      <c r="E600" t="s">
        <v>3193</v>
      </c>
      <c r="F600">
        <v>10.1111</v>
      </c>
      <c r="G600" s="45">
        <v>14428903</v>
      </c>
      <c r="H600" t="s">
        <v>3194</v>
      </c>
      <c r="I600" s="6" t="s">
        <v>29</v>
      </c>
      <c r="J600" t="s">
        <v>3195</v>
      </c>
      <c r="K600" t="s">
        <v>100</v>
      </c>
      <c r="L600" s="32" t="s">
        <v>243</v>
      </c>
      <c r="M600" s="1" t="s">
        <v>3195</v>
      </c>
      <c r="N600" t="s">
        <v>33</v>
      </c>
      <c r="O600" t="s">
        <v>34</v>
      </c>
      <c r="P600" t="s">
        <v>35</v>
      </c>
      <c r="Q600" t="s">
        <v>61</v>
      </c>
      <c r="R600" t="s">
        <v>80</v>
      </c>
      <c r="S600" t="s">
        <v>38</v>
      </c>
      <c r="T600" t="s">
        <v>39</v>
      </c>
      <c r="U600" t="s">
        <v>40</v>
      </c>
      <c r="V600" t="s">
        <v>41</v>
      </c>
      <c r="W600" t="s">
        <v>42</v>
      </c>
      <c r="X600" t="s">
        <v>43</v>
      </c>
    </row>
    <row r="601" spans="1:24" ht="13.5" customHeight="1" x14ac:dyDescent="0.45">
      <c r="A601" t="s">
        <v>3196</v>
      </c>
      <c r="B601" t="s">
        <v>25</v>
      </c>
      <c r="C601" t="s">
        <v>25</v>
      </c>
      <c r="D601" t="s">
        <v>3197</v>
      </c>
      <c r="E601" t="s">
        <v>3198</v>
      </c>
      <c r="F601">
        <v>10.100199999999999</v>
      </c>
      <c r="G601" s="45">
        <v>15577015</v>
      </c>
      <c r="H601" t="s">
        <v>3199</v>
      </c>
      <c r="I601" s="6" t="s">
        <v>29</v>
      </c>
      <c r="J601" s="8" t="s">
        <v>74</v>
      </c>
      <c r="K601" t="s">
        <v>100</v>
      </c>
      <c r="L601" s="32" t="s">
        <v>5522</v>
      </c>
      <c r="M601" s="1" t="s">
        <v>237</v>
      </c>
      <c r="N601" t="s">
        <v>78</v>
      </c>
      <c r="O601" t="s">
        <v>34</v>
      </c>
      <c r="P601" t="s">
        <v>79</v>
      </c>
      <c r="Q601" t="s">
        <v>79</v>
      </c>
      <c r="R601" t="s">
        <v>111</v>
      </c>
      <c r="S601" t="s">
        <v>38</v>
      </c>
      <c r="T601" t="s">
        <v>77</v>
      </c>
      <c r="U601" t="s">
        <v>77</v>
      </c>
      <c r="V601" t="s">
        <v>80</v>
      </c>
      <c r="W601" t="s">
        <v>42</v>
      </c>
      <c r="X601" t="s">
        <v>53</v>
      </c>
    </row>
    <row r="602" spans="1:24" ht="13.5" customHeight="1" x14ac:dyDescent="0.45">
      <c r="A602" t="s">
        <v>3200</v>
      </c>
      <c r="E602" t="s">
        <v>3201</v>
      </c>
      <c r="G602" s="45">
        <v>14401703</v>
      </c>
      <c r="H602" t="s">
        <v>3202</v>
      </c>
      <c r="I602" s="6" t="s">
        <v>29</v>
      </c>
      <c r="J602" s="8" t="s">
        <v>74</v>
      </c>
      <c r="K602" t="s">
        <v>100</v>
      </c>
      <c r="L602" s="32" t="s">
        <v>786</v>
      </c>
      <c r="M602" s="1" t="s">
        <v>237</v>
      </c>
      <c r="N602" t="s">
        <v>33</v>
      </c>
      <c r="O602" t="s">
        <v>34</v>
      </c>
      <c r="P602" t="s">
        <v>35</v>
      </c>
      <c r="Q602" t="s">
        <v>61</v>
      </c>
      <c r="R602" t="s">
        <v>172</v>
      </c>
      <c r="S602" t="s">
        <v>38</v>
      </c>
      <c r="T602" t="s">
        <v>39</v>
      </c>
      <c r="U602" t="s">
        <v>40</v>
      </c>
      <c r="V602" t="s">
        <v>41</v>
      </c>
      <c r="W602" t="s">
        <v>42</v>
      </c>
      <c r="X602" t="s">
        <v>53</v>
      </c>
    </row>
    <row r="603" spans="1:24" ht="13.5" customHeight="1" x14ac:dyDescent="0.45">
      <c r="A603" t="s">
        <v>3203</v>
      </c>
      <c r="D603" t="s">
        <v>3204</v>
      </c>
      <c r="G603" s="45">
        <v>16888319</v>
      </c>
      <c r="H603" t="s">
        <v>3205</v>
      </c>
      <c r="I603" t="s">
        <v>46</v>
      </c>
      <c r="J603" s="1" t="s">
        <v>508</v>
      </c>
      <c r="K603" t="s">
        <v>48</v>
      </c>
      <c r="L603" s="32" t="s">
        <v>10284</v>
      </c>
      <c r="M603" s="8" t="s">
        <v>3206</v>
      </c>
      <c r="N603" t="s">
        <v>46</v>
      </c>
      <c r="O603" s="8" t="s">
        <v>3207</v>
      </c>
      <c r="P603" t="s">
        <v>35</v>
      </c>
      <c r="Q603" t="s">
        <v>49</v>
      </c>
      <c r="R603" t="s">
        <v>111</v>
      </c>
      <c r="S603" s="8" t="s">
        <v>3207</v>
      </c>
      <c r="T603" t="s">
        <v>39</v>
      </c>
      <c r="U603" t="s">
        <v>40</v>
      </c>
      <c r="V603" t="s">
        <v>41</v>
      </c>
      <c r="W603" t="s">
        <v>42</v>
      </c>
      <c r="X603" t="s">
        <v>198</v>
      </c>
    </row>
    <row r="604" spans="1:24" ht="13.5" customHeight="1" x14ac:dyDescent="0.45">
      <c r="A604" t="s">
        <v>3208</v>
      </c>
      <c r="B604" t="s">
        <v>25</v>
      </c>
      <c r="C604" t="s">
        <v>25</v>
      </c>
      <c r="D604" t="s">
        <v>3209</v>
      </c>
      <c r="E604" t="s">
        <v>3210</v>
      </c>
      <c r="F604">
        <v>10.100199999999999</v>
      </c>
      <c r="G604" s="45">
        <v>19399170</v>
      </c>
      <c r="H604" t="s">
        <v>3211</v>
      </c>
      <c r="I604" s="6" t="s">
        <v>29</v>
      </c>
      <c r="J604" s="8" t="s">
        <v>74</v>
      </c>
      <c r="K604" t="s">
        <v>100</v>
      </c>
      <c r="L604" s="32" t="s">
        <v>5522</v>
      </c>
      <c r="M604" s="1" t="s">
        <v>237</v>
      </c>
      <c r="N604" t="s">
        <v>78</v>
      </c>
      <c r="O604" t="s">
        <v>34</v>
      </c>
      <c r="P604" t="s">
        <v>79</v>
      </c>
      <c r="Q604" t="s">
        <v>79</v>
      </c>
      <c r="R604" t="s">
        <v>111</v>
      </c>
      <c r="S604" t="s">
        <v>38</v>
      </c>
      <c r="T604" t="s">
        <v>39</v>
      </c>
      <c r="U604" t="s">
        <v>40</v>
      </c>
      <c r="V604" t="s">
        <v>80</v>
      </c>
      <c r="W604" t="s">
        <v>42</v>
      </c>
      <c r="X604" t="s">
        <v>53</v>
      </c>
    </row>
    <row r="605" spans="1:24" ht="13.5" customHeight="1" x14ac:dyDescent="0.45">
      <c r="A605" t="s">
        <v>3212</v>
      </c>
      <c r="B605" t="s">
        <v>25</v>
      </c>
      <c r="C605" t="s">
        <v>25</v>
      </c>
      <c r="D605" t="s">
        <v>3213</v>
      </c>
      <c r="E605" t="s">
        <v>3213</v>
      </c>
      <c r="F605">
        <v>10.1111</v>
      </c>
      <c r="G605" s="45">
        <v>14428903</v>
      </c>
      <c r="H605" t="s">
        <v>3214</v>
      </c>
      <c r="I605" t="s">
        <v>46</v>
      </c>
      <c r="J605" t="s">
        <v>3215</v>
      </c>
      <c r="K605" t="s">
        <v>48</v>
      </c>
      <c r="L605" s="32" t="s">
        <v>779</v>
      </c>
      <c r="M605" s="8" t="s">
        <v>3216</v>
      </c>
      <c r="N605" t="s">
        <v>46</v>
      </c>
      <c r="O605" t="s">
        <v>3215</v>
      </c>
      <c r="P605" t="s">
        <v>35</v>
      </c>
      <c r="Q605" t="s">
        <v>49</v>
      </c>
      <c r="R605" t="s">
        <v>50</v>
      </c>
      <c r="S605" t="s">
        <v>38</v>
      </c>
      <c r="T605" t="s">
        <v>39</v>
      </c>
      <c r="U605" t="s">
        <v>40</v>
      </c>
      <c r="V605" t="s">
        <v>41</v>
      </c>
      <c r="W605" t="s">
        <v>42</v>
      </c>
      <c r="X605" t="s">
        <v>53</v>
      </c>
    </row>
    <row r="606" spans="1:24" ht="13.5" customHeight="1" x14ac:dyDescent="0.45">
      <c r="A606" t="s">
        <v>3217</v>
      </c>
      <c r="B606" t="s">
        <v>25</v>
      </c>
      <c r="C606" t="s">
        <v>25</v>
      </c>
      <c r="D606" t="s">
        <v>3218</v>
      </c>
      <c r="E606" t="s">
        <v>3219</v>
      </c>
      <c r="F606">
        <v>10.1111</v>
      </c>
      <c r="G606" s="45">
        <v>14610248</v>
      </c>
      <c r="H606" t="s">
        <v>3220</v>
      </c>
      <c r="I606" s="6" t="s">
        <v>29</v>
      </c>
      <c r="J606" s="8" t="s">
        <v>3221</v>
      </c>
      <c r="K606" t="s">
        <v>100</v>
      </c>
      <c r="L606" s="32" t="s">
        <v>2999</v>
      </c>
      <c r="M606" s="1" t="s">
        <v>3221</v>
      </c>
      <c r="N606" t="s">
        <v>33</v>
      </c>
      <c r="O606" t="s">
        <v>34</v>
      </c>
      <c r="P606" t="s">
        <v>35</v>
      </c>
      <c r="Q606" t="s">
        <v>61</v>
      </c>
      <c r="R606" t="s">
        <v>111</v>
      </c>
      <c r="S606" t="s">
        <v>38</v>
      </c>
      <c r="T606" t="s">
        <v>39</v>
      </c>
      <c r="U606" t="s">
        <v>40</v>
      </c>
      <c r="V606" t="s">
        <v>41</v>
      </c>
      <c r="W606" t="s">
        <v>42</v>
      </c>
      <c r="X606" t="s">
        <v>53</v>
      </c>
    </row>
    <row r="607" spans="1:24" ht="13.5" customHeight="1" x14ac:dyDescent="0.45">
      <c r="A607" t="s">
        <v>3222</v>
      </c>
      <c r="B607" t="s">
        <v>25</v>
      </c>
      <c r="C607" t="s">
        <v>25</v>
      </c>
      <c r="D607" t="s">
        <v>3223</v>
      </c>
      <c r="E607" t="s">
        <v>3224</v>
      </c>
      <c r="F607">
        <v>10.1111</v>
      </c>
      <c r="G607" s="45">
        <v>16000633</v>
      </c>
      <c r="H607" t="s">
        <v>3225</v>
      </c>
      <c r="I607" s="6" t="s">
        <v>29</v>
      </c>
      <c r="J607" t="s">
        <v>3226</v>
      </c>
      <c r="K607" t="s">
        <v>100</v>
      </c>
      <c r="L607" s="32" t="s">
        <v>1430</v>
      </c>
      <c r="M607" s="1" t="s">
        <v>3226</v>
      </c>
      <c r="N607" t="s">
        <v>33</v>
      </c>
      <c r="O607" t="s">
        <v>34</v>
      </c>
      <c r="P607" t="s">
        <v>35</v>
      </c>
      <c r="Q607" t="s">
        <v>61</v>
      </c>
      <c r="R607" t="s">
        <v>50</v>
      </c>
      <c r="S607" t="s">
        <v>38</v>
      </c>
      <c r="T607" t="s">
        <v>39</v>
      </c>
      <c r="U607" t="s">
        <v>40</v>
      </c>
      <c r="V607" t="s">
        <v>41</v>
      </c>
      <c r="W607" t="s">
        <v>42</v>
      </c>
      <c r="X607" t="s">
        <v>53</v>
      </c>
    </row>
    <row r="608" spans="1:24" ht="13.5" customHeight="1" x14ac:dyDescent="0.45">
      <c r="A608" t="s">
        <v>3227</v>
      </c>
      <c r="E608" t="s">
        <v>3228</v>
      </c>
      <c r="G608" s="45" t="s">
        <v>3228</v>
      </c>
      <c r="H608" t="s">
        <v>3229</v>
      </c>
      <c r="I608" t="s">
        <v>46</v>
      </c>
      <c r="J608" s="8" t="s">
        <v>3230</v>
      </c>
      <c r="K608" t="s">
        <v>3231</v>
      </c>
      <c r="L608" s="32" t="s">
        <v>786</v>
      </c>
      <c r="O608" t="s">
        <v>34</v>
      </c>
      <c r="P608" t="s">
        <v>35</v>
      </c>
      <c r="Q608" t="s">
        <v>49</v>
      </c>
      <c r="R608" t="s">
        <v>80</v>
      </c>
      <c r="S608" t="s">
        <v>38</v>
      </c>
      <c r="T608" t="s">
        <v>39</v>
      </c>
      <c r="U608" t="s">
        <v>40</v>
      </c>
      <c r="V608" t="s">
        <v>80</v>
      </c>
      <c r="W608" t="s">
        <v>42</v>
      </c>
      <c r="X608" t="s">
        <v>53</v>
      </c>
    </row>
    <row r="609" spans="1:24" ht="13.5" customHeight="1" x14ac:dyDescent="0.45">
      <c r="A609" t="s">
        <v>3232</v>
      </c>
      <c r="B609" t="s">
        <v>25</v>
      </c>
      <c r="C609" t="s">
        <v>25</v>
      </c>
      <c r="D609" t="s">
        <v>3233</v>
      </c>
      <c r="E609" t="s">
        <v>3234</v>
      </c>
      <c r="F609">
        <v>10.1111</v>
      </c>
      <c r="G609" s="45">
        <v>14680262</v>
      </c>
      <c r="H609" t="s">
        <v>3235</v>
      </c>
      <c r="I609" s="6" t="s">
        <v>29</v>
      </c>
      <c r="J609" t="s">
        <v>77</v>
      </c>
      <c r="K609" t="s">
        <v>100</v>
      </c>
      <c r="L609" s="32" t="s">
        <v>10283</v>
      </c>
      <c r="M609" t="s">
        <v>77</v>
      </c>
      <c r="N609" t="s">
        <v>78</v>
      </c>
      <c r="O609" s="1" t="s">
        <v>3236</v>
      </c>
      <c r="P609" t="s">
        <v>79</v>
      </c>
      <c r="Q609" t="s">
        <v>79</v>
      </c>
      <c r="R609" t="s">
        <v>172</v>
      </c>
      <c r="S609" t="s">
        <v>38</v>
      </c>
      <c r="T609" t="s">
        <v>39</v>
      </c>
      <c r="U609" t="s">
        <v>40</v>
      </c>
      <c r="V609" t="s">
        <v>81</v>
      </c>
      <c r="W609" t="s">
        <v>42</v>
      </c>
      <c r="X609" t="s">
        <v>53</v>
      </c>
    </row>
    <row r="610" spans="1:24" ht="13.5" customHeight="1" x14ac:dyDescent="0.45">
      <c r="A610" t="s">
        <v>3237</v>
      </c>
      <c r="B610" t="s">
        <v>25</v>
      </c>
      <c r="C610" t="s">
        <v>25</v>
      </c>
      <c r="D610" t="s">
        <v>3238</v>
      </c>
      <c r="E610" t="s">
        <v>3239</v>
      </c>
      <c r="F610">
        <v>10.1111</v>
      </c>
      <c r="G610" s="45">
        <v>14680270</v>
      </c>
      <c r="H610" t="s">
        <v>3240</v>
      </c>
      <c r="I610" s="6" t="s">
        <v>29</v>
      </c>
      <c r="J610" t="s">
        <v>3241</v>
      </c>
      <c r="K610" t="s">
        <v>100</v>
      </c>
      <c r="L610" s="32" t="s">
        <v>76</v>
      </c>
      <c r="M610" s="1" t="s">
        <v>3241</v>
      </c>
      <c r="N610" t="s">
        <v>33</v>
      </c>
      <c r="O610" t="s">
        <v>34</v>
      </c>
      <c r="P610" t="s">
        <v>35</v>
      </c>
      <c r="Q610" t="s">
        <v>36</v>
      </c>
      <c r="R610" t="s">
        <v>172</v>
      </c>
      <c r="S610" t="s">
        <v>38</v>
      </c>
      <c r="T610" t="s">
        <v>93</v>
      </c>
      <c r="U610" t="s">
        <v>3242</v>
      </c>
      <c r="V610" t="s">
        <v>81</v>
      </c>
      <c r="W610" t="s">
        <v>42</v>
      </c>
      <c r="X610" t="s">
        <v>43</v>
      </c>
    </row>
    <row r="611" spans="1:24" ht="13.5" customHeight="1" x14ac:dyDescent="0.45">
      <c r="A611" t="s">
        <v>3243</v>
      </c>
      <c r="B611" t="s">
        <v>25</v>
      </c>
      <c r="C611" t="s">
        <v>25</v>
      </c>
      <c r="D611" t="s">
        <v>3244</v>
      </c>
      <c r="E611" t="s">
        <v>3244</v>
      </c>
      <c r="F611">
        <v>10.100199999999999</v>
      </c>
      <c r="G611" s="45">
        <v>23304847</v>
      </c>
      <c r="H611" t="s">
        <v>3245</v>
      </c>
      <c r="I611" s="6" t="s">
        <v>29</v>
      </c>
      <c r="J611" s="8" t="s">
        <v>74</v>
      </c>
      <c r="K611" t="s">
        <v>100</v>
      </c>
      <c r="L611" s="32" t="s">
        <v>852</v>
      </c>
      <c r="M611" s="1" t="s">
        <v>237</v>
      </c>
      <c r="N611" t="s">
        <v>78</v>
      </c>
      <c r="O611" t="s">
        <v>627</v>
      </c>
      <c r="P611" t="s">
        <v>35</v>
      </c>
      <c r="Q611" t="s">
        <v>79</v>
      </c>
      <c r="R611" t="s">
        <v>415</v>
      </c>
      <c r="S611" t="s">
        <v>38</v>
      </c>
      <c r="T611" t="s">
        <v>93</v>
      </c>
      <c r="U611" t="s">
        <v>3246</v>
      </c>
      <c r="V611" t="s">
        <v>81</v>
      </c>
      <c r="W611" t="s">
        <v>42</v>
      </c>
      <c r="X611" t="s">
        <v>43</v>
      </c>
    </row>
    <row r="612" spans="1:24" ht="13.5" customHeight="1" x14ac:dyDescent="0.45">
      <c r="A612" t="s">
        <v>3247</v>
      </c>
      <c r="B612" t="s">
        <v>25</v>
      </c>
      <c r="C612" t="s">
        <v>25</v>
      </c>
      <c r="D612" t="s">
        <v>3248</v>
      </c>
      <c r="E612" t="s">
        <v>3249</v>
      </c>
      <c r="F612">
        <v>10.1111</v>
      </c>
      <c r="G612" s="45">
        <v>14680289</v>
      </c>
      <c r="H612" t="s">
        <v>3250</v>
      </c>
      <c r="I612" s="6" t="s">
        <v>29</v>
      </c>
      <c r="J612" t="s">
        <v>3251</v>
      </c>
      <c r="K612" t="s">
        <v>100</v>
      </c>
      <c r="L612" s="32" t="s">
        <v>515</v>
      </c>
      <c r="M612" s="1" t="s">
        <v>3251</v>
      </c>
      <c r="N612" t="s">
        <v>33</v>
      </c>
      <c r="O612" t="s">
        <v>34</v>
      </c>
      <c r="P612" t="s">
        <v>35</v>
      </c>
      <c r="Q612" t="s">
        <v>36</v>
      </c>
      <c r="R612" t="s">
        <v>50</v>
      </c>
      <c r="S612" t="s">
        <v>38</v>
      </c>
      <c r="T612" t="s">
        <v>39</v>
      </c>
      <c r="U612" t="s">
        <v>40</v>
      </c>
      <c r="V612" t="s">
        <v>80</v>
      </c>
      <c r="W612" t="s">
        <v>42</v>
      </c>
      <c r="X612" t="s">
        <v>115</v>
      </c>
    </row>
    <row r="613" spans="1:24" ht="13.5" customHeight="1" x14ac:dyDescent="0.45">
      <c r="A613" t="s">
        <v>3252</v>
      </c>
      <c r="B613" t="s">
        <v>25</v>
      </c>
      <c r="C613" t="s">
        <v>25</v>
      </c>
      <c r="D613" t="s">
        <v>3253</v>
      </c>
      <c r="E613" t="s">
        <v>3254</v>
      </c>
      <c r="F613">
        <v>10.1111</v>
      </c>
      <c r="G613" s="45">
        <v>14657295</v>
      </c>
      <c r="H613" t="s">
        <v>3255</v>
      </c>
      <c r="I613" s="6" t="s">
        <v>29</v>
      </c>
      <c r="J613" t="s">
        <v>3256</v>
      </c>
      <c r="K613" t="s">
        <v>100</v>
      </c>
      <c r="L613" s="32" t="s">
        <v>226</v>
      </c>
      <c r="M613" s="1" t="s">
        <v>3256</v>
      </c>
      <c r="N613" t="s">
        <v>33</v>
      </c>
      <c r="O613" t="s">
        <v>34</v>
      </c>
      <c r="P613" t="s">
        <v>35</v>
      </c>
      <c r="Q613" t="s">
        <v>61</v>
      </c>
      <c r="R613" t="s">
        <v>111</v>
      </c>
      <c r="S613" t="s">
        <v>38</v>
      </c>
      <c r="T613" t="s">
        <v>39</v>
      </c>
      <c r="U613" t="s">
        <v>40</v>
      </c>
      <c r="V613" t="s">
        <v>80</v>
      </c>
      <c r="W613" t="s">
        <v>42</v>
      </c>
      <c r="X613" t="s">
        <v>43</v>
      </c>
    </row>
    <row r="614" spans="1:24" ht="13.5" customHeight="1" x14ac:dyDescent="0.45">
      <c r="A614" t="s">
        <v>3257</v>
      </c>
      <c r="B614" t="s">
        <v>25</v>
      </c>
      <c r="C614" t="s">
        <v>25</v>
      </c>
      <c r="D614" t="s">
        <v>3258</v>
      </c>
      <c r="E614" t="s">
        <v>3259</v>
      </c>
      <c r="F614">
        <v>10.1111</v>
      </c>
      <c r="G614" s="45">
        <v>14680300</v>
      </c>
      <c r="H614" t="s">
        <v>3260</v>
      </c>
      <c r="I614" s="6" t="s">
        <v>29</v>
      </c>
      <c r="J614" t="s">
        <v>3261</v>
      </c>
      <c r="K614" t="s">
        <v>100</v>
      </c>
      <c r="L614" s="32" t="s">
        <v>5250</v>
      </c>
      <c r="M614" s="1" t="s">
        <v>3261</v>
      </c>
      <c r="N614" t="s">
        <v>33</v>
      </c>
      <c r="O614" t="s">
        <v>34</v>
      </c>
      <c r="P614" t="s">
        <v>35</v>
      </c>
      <c r="Q614" t="s">
        <v>36</v>
      </c>
      <c r="R614" t="s">
        <v>50</v>
      </c>
      <c r="S614" t="s">
        <v>38</v>
      </c>
      <c r="T614" t="s">
        <v>93</v>
      </c>
      <c r="U614" t="s">
        <v>3262</v>
      </c>
      <c r="V614" t="s">
        <v>81</v>
      </c>
      <c r="W614" t="s">
        <v>42</v>
      </c>
      <c r="X614" t="s">
        <v>53</v>
      </c>
    </row>
    <row r="615" spans="1:24" ht="13.5" customHeight="1" x14ac:dyDescent="0.45">
      <c r="A615" t="s">
        <v>3263</v>
      </c>
      <c r="B615" t="s">
        <v>25</v>
      </c>
      <c r="C615" t="s">
        <v>25</v>
      </c>
      <c r="D615" t="s">
        <v>3264</v>
      </c>
      <c r="E615" t="s">
        <v>3265</v>
      </c>
      <c r="F615">
        <v>10.1111</v>
      </c>
      <c r="G615" s="45">
        <v>14680319</v>
      </c>
      <c r="H615" t="s">
        <v>3266</v>
      </c>
      <c r="I615" t="s">
        <v>86</v>
      </c>
      <c r="J615" t="s">
        <v>77</v>
      </c>
      <c r="K615" t="s">
        <v>486</v>
      </c>
      <c r="L615" s="32" t="s">
        <v>77</v>
      </c>
      <c r="M615" t="s">
        <v>77</v>
      </c>
      <c r="N615" t="s">
        <v>33</v>
      </c>
      <c r="O615" t="s">
        <v>34</v>
      </c>
      <c r="P615" t="s">
        <v>35</v>
      </c>
      <c r="Q615" t="s">
        <v>61</v>
      </c>
      <c r="R615" t="s">
        <v>172</v>
      </c>
      <c r="S615" t="s">
        <v>38</v>
      </c>
      <c r="T615" t="s">
        <v>39</v>
      </c>
      <c r="U615" t="s">
        <v>40</v>
      </c>
      <c r="V615" t="s">
        <v>81</v>
      </c>
      <c r="W615" t="s">
        <v>42</v>
      </c>
      <c r="X615" t="s">
        <v>115</v>
      </c>
    </row>
    <row r="616" spans="1:24" ht="13.5" customHeight="1" x14ac:dyDescent="0.45">
      <c r="A616" t="s">
        <v>3267</v>
      </c>
      <c r="B616" t="s">
        <v>25</v>
      </c>
      <c r="C616" t="s">
        <v>25</v>
      </c>
      <c r="D616" t="s">
        <v>3268</v>
      </c>
      <c r="E616" t="s">
        <v>3269</v>
      </c>
      <c r="F616">
        <v>10.1111</v>
      </c>
      <c r="G616" s="45">
        <v>17593441</v>
      </c>
      <c r="H616" t="s">
        <v>3270</v>
      </c>
      <c r="I616" s="6" t="s">
        <v>29</v>
      </c>
      <c r="J616" t="s">
        <v>3271</v>
      </c>
      <c r="K616" t="s">
        <v>100</v>
      </c>
      <c r="L616" s="32" t="s">
        <v>76</v>
      </c>
      <c r="M616" s="1" t="s">
        <v>3271</v>
      </c>
      <c r="N616" t="s">
        <v>33</v>
      </c>
      <c r="O616" t="s">
        <v>34</v>
      </c>
      <c r="P616" t="s">
        <v>35</v>
      </c>
      <c r="Q616" t="s">
        <v>36</v>
      </c>
      <c r="R616" t="s">
        <v>172</v>
      </c>
      <c r="S616" t="s">
        <v>38</v>
      </c>
      <c r="T616" t="s">
        <v>39</v>
      </c>
      <c r="U616" t="s">
        <v>40</v>
      </c>
      <c r="V616" t="s">
        <v>80</v>
      </c>
      <c r="W616" t="s">
        <v>42</v>
      </c>
      <c r="X616" t="s">
        <v>43</v>
      </c>
    </row>
    <row r="617" spans="1:24" ht="13.5" customHeight="1" x14ac:dyDescent="0.45">
      <c r="A617" t="s">
        <v>3272</v>
      </c>
      <c r="B617" t="s">
        <v>25</v>
      </c>
      <c r="C617" t="s">
        <v>25</v>
      </c>
      <c r="D617" t="s">
        <v>3273</v>
      </c>
      <c r="E617" t="s">
        <v>3274</v>
      </c>
      <c r="F617">
        <v>10.1111</v>
      </c>
      <c r="G617" s="45">
        <v>14754932</v>
      </c>
      <c r="H617" t="s">
        <v>3275</v>
      </c>
      <c r="I617" s="6" t="s">
        <v>29</v>
      </c>
      <c r="J617" t="s">
        <v>3276</v>
      </c>
      <c r="K617" t="s">
        <v>100</v>
      </c>
      <c r="L617" s="32" t="s">
        <v>5250</v>
      </c>
      <c r="M617" s="1" t="s">
        <v>3276</v>
      </c>
      <c r="N617" t="s">
        <v>33</v>
      </c>
      <c r="O617" t="s">
        <v>34</v>
      </c>
      <c r="P617" t="s">
        <v>35</v>
      </c>
      <c r="Q617" t="s">
        <v>36</v>
      </c>
      <c r="R617" t="s">
        <v>172</v>
      </c>
      <c r="S617" t="s">
        <v>38</v>
      </c>
      <c r="T617" t="s">
        <v>39</v>
      </c>
      <c r="U617" t="s">
        <v>40</v>
      </c>
      <c r="V617" t="s">
        <v>41</v>
      </c>
      <c r="W617" t="s">
        <v>42</v>
      </c>
      <c r="X617" t="s">
        <v>43</v>
      </c>
    </row>
    <row r="618" spans="1:24" ht="13.5" customHeight="1" x14ac:dyDescent="0.45">
      <c r="A618" t="s">
        <v>3277</v>
      </c>
      <c r="B618" t="s">
        <v>25</v>
      </c>
      <c r="C618" t="s">
        <v>25</v>
      </c>
      <c r="D618" t="s">
        <v>3278</v>
      </c>
      <c r="E618" t="s">
        <v>3279</v>
      </c>
      <c r="F618">
        <v>10.1111</v>
      </c>
      <c r="G618" s="45">
        <v>14680335</v>
      </c>
      <c r="H618" t="s">
        <v>3280</v>
      </c>
      <c r="I618" t="s">
        <v>86</v>
      </c>
      <c r="J618" t="s">
        <v>77</v>
      </c>
      <c r="K618" t="s">
        <v>100</v>
      </c>
      <c r="L618" s="32" t="s">
        <v>852</v>
      </c>
      <c r="M618" t="s">
        <v>77</v>
      </c>
      <c r="N618" t="s">
        <v>78</v>
      </c>
      <c r="O618" s="1" t="s">
        <v>3281</v>
      </c>
      <c r="P618" t="s">
        <v>79</v>
      </c>
      <c r="Q618" t="s">
        <v>1330</v>
      </c>
      <c r="R618" t="s">
        <v>172</v>
      </c>
      <c r="S618" t="s">
        <v>38</v>
      </c>
      <c r="T618" t="s">
        <v>39</v>
      </c>
      <c r="U618" t="s">
        <v>40</v>
      </c>
      <c r="V618" t="s">
        <v>81</v>
      </c>
      <c r="W618" t="s">
        <v>42</v>
      </c>
      <c r="X618" t="s">
        <v>115</v>
      </c>
    </row>
    <row r="619" spans="1:24" ht="13.5" customHeight="1" x14ac:dyDescent="0.45">
      <c r="A619" t="s">
        <v>3282</v>
      </c>
      <c r="B619" t="s">
        <v>25</v>
      </c>
      <c r="C619" t="s">
        <v>25</v>
      </c>
      <c r="D619" t="s">
        <v>3283</v>
      </c>
      <c r="E619" t="s">
        <v>3284</v>
      </c>
      <c r="F619">
        <v>10.1111</v>
      </c>
      <c r="G619" s="45">
        <v>14680343</v>
      </c>
      <c r="H619" t="s">
        <v>3285</v>
      </c>
      <c r="I619" s="6" t="s">
        <v>29</v>
      </c>
      <c r="J619" t="s">
        <v>3286</v>
      </c>
      <c r="K619" t="s">
        <v>100</v>
      </c>
      <c r="L619" s="32" t="s">
        <v>32</v>
      </c>
      <c r="M619" s="1" t="s">
        <v>3286</v>
      </c>
      <c r="N619" t="s">
        <v>33</v>
      </c>
      <c r="O619" t="s">
        <v>34</v>
      </c>
      <c r="P619" t="s">
        <v>35</v>
      </c>
      <c r="Q619" t="s">
        <v>36</v>
      </c>
      <c r="R619" t="s">
        <v>111</v>
      </c>
      <c r="S619" t="s">
        <v>38</v>
      </c>
      <c r="T619" t="s">
        <v>39</v>
      </c>
      <c r="U619" t="s">
        <v>40</v>
      </c>
      <c r="V619" t="s">
        <v>41</v>
      </c>
      <c r="W619" t="s">
        <v>42</v>
      </c>
      <c r="X619" t="s">
        <v>53</v>
      </c>
    </row>
    <row r="620" spans="1:24" ht="13.5" customHeight="1" x14ac:dyDescent="0.45">
      <c r="A620" t="s">
        <v>3287</v>
      </c>
      <c r="B620" t="s">
        <v>25</v>
      </c>
      <c r="C620" t="s">
        <v>25</v>
      </c>
      <c r="D620" t="s">
        <v>3288</v>
      </c>
      <c r="E620" t="s">
        <v>3289</v>
      </c>
      <c r="F620">
        <v>10.1111</v>
      </c>
      <c r="G620" s="45">
        <v>14680351</v>
      </c>
      <c r="H620" t="s">
        <v>3290</v>
      </c>
      <c r="I620" s="6" t="s">
        <v>29</v>
      </c>
      <c r="J620" t="s">
        <v>3291</v>
      </c>
      <c r="K620" t="s">
        <v>100</v>
      </c>
      <c r="L620" s="32" t="s">
        <v>1288</v>
      </c>
      <c r="M620" t="str">
        <f>"http://onlinelibrary.wiley.com/page/M534journal/"&amp;G620&amp;"/homepage/FundedAccess.html"</f>
        <v>http://onlinelibrary.wiley.com/page/M534journal/14680351/homepage/FundedAccess.html</v>
      </c>
      <c r="N620" t="s">
        <v>33</v>
      </c>
      <c r="O620" t="s">
        <v>34</v>
      </c>
      <c r="P620" t="s">
        <v>35</v>
      </c>
      <c r="Q620" t="s">
        <v>36</v>
      </c>
      <c r="R620" t="s">
        <v>172</v>
      </c>
      <c r="S620" t="s">
        <v>38</v>
      </c>
      <c r="T620" t="s">
        <v>39</v>
      </c>
      <c r="U620" t="s">
        <v>40</v>
      </c>
      <c r="V620" t="s">
        <v>41</v>
      </c>
      <c r="W620" t="s">
        <v>42</v>
      </c>
      <c r="X620" t="s">
        <v>43</v>
      </c>
    </row>
    <row r="621" spans="1:24" ht="13.5" customHeight="1" x14ac:dyDescent="0.45">
      <c r="A621" t="s">
        <v>3292</v>
      </c>
      <c r="B621" t="s">
        <v>25</v>
      </c>
      <c r="C621" t="s">
        <v>25</v>
      </c>
      <c r="D621" t="s">
        <v>3293</v>
      </c>
      <c r="E621" t="s">
        <v>3293</v>
      </c>
      <c r="F621">
        <v>10.1111</v>
      </c>
      <c r="G621" s="45">
        <v>14657295</v>
      </c>
      <c r="H621" t="s">
        <v>3294</v>
      </c>
      <c r="I621" t="s">
        <v>46</v>
      </c>
      <c r="J621" t="s">
        <v>3295</v>
      </c>
      <c r="K621" t="s">
        <v>109</v>
      </c>
      <c r="L621" s="32" t="s">
        <v>661</v>
      </c>
      <c r="M621" t="s">
        <v>3296</v>
      </c>
      <c r="N621" t="s">
        <v>46</v>
      </c>
      <c r="O621" t="str">
        <f>"http://esajournals.onlinelibrary.wiley.com/hub/journal/10.1002/%28ISSN%292150-8925/resources/author-guidelines-ECS2.html#Copyright_and_Open_Access_Agreement"</f>
        <v>http://esajournals.onlinelibrary.wiley.com/hub/journal/10.1002/%28ISSN%292150-8925/resources/author-guidelines-ECS2.html#Copyright_and_Open_Access_Agreement</v>
      </c>
      <c r="P621" t="s">
        <v>35</v>
      </c>
      <c r="Q621" t="s">
        <v>49</v>
      </c>
      <c r="R621" t="s">
        <v>111</v>
      </c>
      <c r="S621" t="s">
        <v>38</v>
      </c>
      <c r="T621" t="s">
        <v>39</v>
      </c>
      <c r="U621" t="s">
        <v>40</v>
      </c>
      <c r="V621" t="s">
        <v>80</v>
      </c>
      <c r="W621" t="s">
        <v>42</v>
      </c>
      <c r="X621" t="s">
        <v>53</v>
      </c>
    </row>
    <row r="622" spans="1:24" ht="13.5" customHeight="1" x14ac:dyDescent="0.45">
      <c r="A622" t="s">
        <v>3297</v>
      </c>
      <c r="B622" t="s">
        <v>25</v>
      </c>
      <c r="C622" t="s">
        <v>25</v>
      </c>
      <c r="D622" t="s">
        <v>3298</v>
      </c>
      <c r="E622" t="s">
        <v>3299</v>
      </c>
      <c r="F622">
        <v>10.1111</v>
      </c>
      <c r="G622" s="45">
        <v>17586623</v>
      </c>
      <c r="H622" t="s">
        <v>3300</v>
      </c>
      <c r="I622" s="6" t="s">
        <v>29</v>
      </c>
      <c r="J622" t="s">
        <v>3301</v>
      </c>
      <c r="K622" t="s">
        <v>100</v>
      </c>
      <c r="L622" s="32" t="s">
        <v>76</v>
      </c>
      <c r="M622" s="1" t="s">
        <v>3301</v>
      </c>
      <c r="N622" t="s">
        <v>33</v>
      </c>
      <c r="O622" t="s">
        <v>34</v>
      </c>
      <c r="P622" t="s">
        <v>35</v>
      </c>
      <c r="Q622" t="s">
        <v>36</v>
      </c>
      <c r="R622" t="s">
        <v>172</v>
      </c>
      <c r="S622" t="s">
        <v>38</v>
      </c>
      <c r="T622" t="s">
        <v>39</v>
      </c>
      <c r="U622" t="s">
        <v>40</v>
      </c>
      <c r="V622" t="s">
        <v>81</v>
      </c>
      <c r="W622" t="s">
        <v>42</v>
      </c>
      <c r="X622" t="s">
        <v>115</v>
      </c>
    </row>
    <row r="623" spans="1:24" ht="13.5" customHeight="1" x14ac:dyDescent="0.45">
      <c r="A623" t="s">
        <v>3302</v>
      </c>
      <c r="B623" t="s">
        <v>25</v>
      </c>
      <c r="C623" t="s">
        <v>25</v>
      </c>
      <c r="D623" t="s">
        <v>3303</v>
      </c>
      <c r="E623" t="s">
        <v>3304</v>
      </c>
      <c r="F623">
        <v>10.1111</v>
      </c>
      <c r="G623" s="45">
        <v>17453992</v>
      </c>
      <c r="H623" t="s">
        <v>3305</v>
      </c>
      <c r="I623" t="s">
        <v>86</v>
      </c>
      <c r="J623" t="s">
        <v>77</v>
      </c>
      <c r="K623" t="s">
        <v>486</v>
      </c>
      <c r="L623" s="32" t="s">
        <v>889</v>
      </c>
      <c r="M623" t="s">
        <v>77</v>
      </c>
      <c r="N623" t="s">
        <v>33</v>
      </c>
      <c r="O623" t="s">
        <v>34</v>
      </c>
      <c r="P623" t="s">
        <v>35</v>
      </c>
      <c r="Q623" t="s">
        <v>36</v>
      </c>
      <c r="R623" t="s">
        <v>415</v>
      </c>
      <c r="S623" t="s">
        <v>38</v>
      </c>
      <c r="T623" t="s">
        <v>93</v>
      </c>
      <c r="U623" t="s">
        <v>3306</v>
      </c>
      <c r="V623" t="s">
        <v>80</v>
      </c>
      <c r="W623" t="s">
        <v>42</v>
      </c>
      <c r="X623" t="s">
        <v>43</v>
      </c>
    </row>
    <row r="624" spans="1:24" ht="13.5" customHeight="1" x14ac:dyDescent="0.45">
      <c r="A624" t="s">
        <v>3307</v>
      </c>
      <c r="B624" t="s">
        <v>25</v>
      </c>
      <c r="C624" t="s">
        <v>25</v>
      </c>
      <c r="D624" t="s">
        <v>3308</v>
      </c>
      <c r="E624" t="s">
        <v>3309</v>
      </c>
      <c r="F624">
        <v>10.1111</v>
      </c>
      <c r="G624" s="45">
        <v>17415446</v>
      </c>
      <c r="H624" t="s">
        <v>3310</v>
      </c>
      <c r="I624" s="6" t="s">
        <v>29</v>
      </c>
      <c r="J624" s="8" t="s">
        <v>3311</v>
      </c>
      <c r="K624" t="s">
        <v>100</v>
      </c>
      <c r="L624" s="32" t="s">
        <v>76</v>
      </c>
      <c r="M624" t="str">
        <f>"http://onlinelibrary.wiley.com/page/journal/"&amp;G624&amp;"/homepage/FundedAccess.html"</f>
        <v>http://onlinelibrary.wiley.com/page/journal/17415446/homepage/FundedAccess.html</v>
      </c>
      <c r="N624" t="s">
        <v>33</v>
      </c>
      <c r="O624" t="s">
        <v>34</v>
      </c>
      <c r="P624" t="s">
        <v>35</v>
      </c>
      <c r="Q624" t="s">
        <v>1090</v>
      </c>
      <c r="R624" t="s">
        <v>172</v>
      </c>
      <c r="S624" t="s">
        <v>38</v>
      </c>
      <c r="T624" t="s">
        <v>39</v>
      </c>
      <c r="U624" t="s">
        <v>40</v>
      </c>
      <c r="V624" t="s">
        <v>41</v>
      </c>
      <c r="W624" t="s">
        <v>42</v>
      </c>
      <c r="X624" t="s">
        <v>43</v>
      </c>
    </row>
    <row r="625" spans="1:24" ht="13.5" customHeight="1" x14ac:dyDescent="0.45">
      <c r="A625" t="s">
        <v>3312</v>
      </c>
      <c r="E625" t="s">
        <v>3313</v>
      </c>
      <c r="G625" s="45">
        <v>26663066</v>
      </c>
      <c r="H625" t="s">
        <v>3314</v>
      </c>
      <c r="I625" s="6" t="s">
        <v>46</v>
      </c>
      <c r="J625" s="8" t="s">
        <v>169</v>
      </c>
      <c r="K625" t="s">
        <v>109</v>
      </c>
      <c r="L625" s="32" t="s">
        <v>232</v>
      </c>
      <c r="M625" s="8" t="s">
        <v>3315</v>
      </c>
      <c r="N625" t="s">
        <v>46</v>
      </c>
      <c r="O625" s="8" t="s">
        <v>345</v>
      </c>
      <c r="P625" t="s">
        <v>35</v>
      </c>
      <c r="Q625" t="s">
        <v>49</v>
      </c>
      <c r="R625" t="s">
        <v>172</v>
      </c>
      <c r="S625" t="s">
        <v>38</v>
      </c>
      <c r="T625" t="s">
        <v>39</v>
      </c>
      <c r="U625" t="s">
        <v>40</v>
      </c>
      <c r="V625" t="s">
        <v>80</v>
      </c>
      <c r="W625" t="s">
        <v>42</v>
      </c>
      <c r="X625" t="s">
        <v>53</v>
      </c>
    </row>
    <row r="626" spans="1:24" ht="13.5" customHeight="1" x14ac:dyDescent="0.45">
      <c r="A626" t="s">
        <v>3316</v>
      </c>
      <c r="B626" t="s">
        <v>25</v>
      </c>
      <c r="C626" t="s">
        <v>25</v>
      </c>
      <c r="D626" t="s">
        <v>25</v>
      </c>
      <c r="E626" t="s">
        <v>3317</v>
      </c>
      <c r="F626">
        <v>10.1111</v>
      </c>
      <c r="G626" s="45">
        <v>14657295</v>
      </c>
      <c r="H626" t="s">
        <v>3318</v>
      </c>
      <c r="I626" t="s">
        <v>46</v>
      </c>
      <c r="J626" s="8" t="s">
        <v>3319</v>
      </c>
      <c r="K626" t="s">
        <v>3320</v>
      </c>
      <c r="L626" s="32">
        <v>2640</v>
      </c>
      <c r="M626" s="8" t="s">
        <v>3319</v>
      </c>
      <c r="N626" t="s">
        <v>46</v>
      </c>
      <c r="O626" s="8" t="s">
        <v>34</v>
      </c>
      <c r="P626" t="s">
        <v>35</v>
      </c>
      <c r="Q626" t="s">
        <v>49</v>
      </c>
      <c r="R626" t="s">
        <v>172</v>
      </c>
      <c r="S626" t="s">
        <v>38</v>
      </c>
      <c r="T626" t="s">
        <v>39</v>
      </c>
      <c r="U626" t="s">
        <v>40</v>
      </c>
      <c r="V626" t="s">
        <v>41</v>
      </c>
      <c r="W626" t="s">
        <v>42</v>
      </c>
      <c r="X626" t="s">
        <v>115</v>
      </c>
    </row>
    <row r="627" spans="1:24" ht="13.5" customHeight="1" x14ac:dyDescent="0.45">
      <c r="A627" t="s">
        <v>3321</v>
      </c>
      <c r="E627" t="s">
        <v>3322</v>
      </c>
      <c r="G627" s="45">
        <v>26886146</v>
      </c>
      <c r="H627" t="s">
        <v>3323</v>
      </c>
      <c r="I627" t="s">
        <v>46</v>
      </c>
      <c r="J627" s="1" t="s">
        <v>508</v>
      </c>
      <c r="K627" t="s">
        <v>31</v>
      </c>
      <c r="L627" s="32" t="s">
        <v>226</v>
      </c>
      <c r="M627" s="8" t="s">
        <v>3324</v>
      </c>
      <c r="N627" t="s">
        <v>46</v>
      </c>
      <c r="O627" t="s">
        <v>34</v>
      </c>
      <c r="P627" t="s">
        <v>35</v>
      </c>
      <c r="Q627" t="s">
        <v>49</v>
      </c>
      <c r="R627" t="s">
        <v>37</v>
      </c>
      <c r="S627" t="s">
        <v>38</v>
      </c>
      <c r="T627" t="s">
        <v>39</v>
      </c>
      <c r="U627" t="s">
        <v>40</v>
      </c>
      <c r="V627" t="s">
        <v>41</v>
      </c>
      <c r="W627" t="s">
        <v>42</v>
      </c>
      <c r="X627" t="s">
        <v>43</v>
      </c>
    </row>
    <row r="628" spans="1:24" ht="13.5" customHeight="1" x14ac:dyDescent="0.45">
      <c r="A628" t="s">
        <v>3325</v>
      </c>
      <c r="B628" t="s">
        <v>25</v>
      </c>
      <c r="C628" t="s">
        <v>25</v>
      </c>
      <c r="D628" t="s">
        <v>3326</v>
      </c>
      <c r="E628" t="s">
        <v>3327</v>
      </c>
      <c r="F628">
        <v>10.100199999999999</v>
      </c>
      <c r="G628" s="45">
        <v>15206416</v>
      </c>
      <c r="H628" t="s">
        <v>3328</v>
      </c>
      <c r="I628" s="6" t="s">
        <v>29</v>
      </c>
      <c r="J628" t="s">
        <v>3329</v>
      </c>
      <c r="K628" t="s">
        <v>100</v>
      </c>
      <c r="L628" s="32" t="s">
        <v>661</v>
      </c>
      <c r="M628" t="s">
        <v>3329</v>
      </c>
      <c r="N628" t="s">
        <v>33</v>
      </c>
      <c r="O628" t="s">
        <v>34</v>
      </c>
      <c r="P628" t="s">
        <v>35</v>
      </c>
      <c r="Q628" t="s">
        <v>61</v>
      </c>
      <c r="R628" t="s">
        <v>172</v>
      </c>
      <c r="S628" t="s">
        <v>38</v>
      </c>
      <c r="T628" t="s">
        <v>39</v>
      </c>
      <c r="U628" t="s">
        <v>40</v>
      </c>
      <c r="V628" t="s">
        <v>81</v>
      </c>
      <c r="W628" t="s">
        <v>42</v>
      </c>
      <c r="X628" t="s">
        <v>115</v>
      </c>
    </row>
    <row r="629" spans="1:24" ht="13.5" customHeight="1" x14ac:dyDescent="0.45">
      <c r="A629" t="s">
        <v>3330</v>
      </c>
      <c r="E629" t="s">
        <v>3331</v>
      </c>
      <c r="G629" s="45">
        <v>29960851</v>
      </c>
      <c r="H629" t="s">
        <v>3332</v>
      </c>
      <c r="I629" s="6" t="s">
        <v>46</v>
      </c>
      <c r="J629" s="1" t="s">
        <v>3333</v>
      </c>
      <c r="K629" t="s">
        <v>1896</v>
      </c>
      <c r="L629" s="35" t="s">
        <v>77</v>
      </c>
      <c r="M629" s="2" t="s">
        <v>77</v>
      </c>
      <c r="N629" t="s">
        <v>46</v>
      </c>
      <c r="O629" t="s">
        <v>34</v>
      </c>
      <c r="P629" t="s">
        <v>102</v>
      </c>
      <c r="Q629" s="2" t="s">
        <v>77</v>
      </c>
      <c r="R629" t="s">
        <v>37</v>
      </c>
      <c r="S629" s="1" t="s">
        <v>3334</v>
      </c>
      <c r="T629" t="s">
        <v>39</v>
      </c>
      <c r="U629" s="1" t="s">
        <v>3334</v>
      </c>
      <c r="V629" t="s">
        <v>41</v>
      </c>
      <c r="W629" s="1" t="s">
        <v>3334</v>
      </c>
      <c r="X629" t="s">
        <v>53</v>
      </c>
    </row>
    <row r="630" spans="1:24" ht="13.5" customHeight="1" x14ac:dyDescent="0.45">
      <c r="A630" t="s">
        <v>3335</v>
      </c>
      <c r="B630">
        <v>2049</v>
      </c>
      <c r="C630" t="s">
        <v>25</v>
      </c>
      <c r="D630" t="s">
        <v>3336</v>
      </c>
      <c r="E630" t="s">
        <v>3337</v>
      </c>
      <c r="F630">
        <v>10.100199999999999</v>
      </c>
      <c r="G630" s="45">
        <v>15214109</v>
      </c>
      <c r="H630" t="s">
        <v>3338</v>
      </c>
      <c r="I630" s="6" t="s">
        <v>29</v>
      </c>
      <c r="J630" t="s">
        <v>3339</v>
      </c>
      <c r="K630" t="s">
        <v>100</v>
      </c>
      <c r="L630" s="32" t="s">
        <v>256</v>
      </c>
      <c r="M630" t="str">
        <f>"http://onlinelibrary.wiley.com/page/journal/"&amp;G630&amp;"/homepage/FundedAccess.html"</f>
        <v>http://onlinelibrary.wiley.com/page/journal/15214109/homepage/FundedAccess.html</v>
      </c>
      <c r="N630" t="s">
        <v>33</v>
      </c>
      <c r="O630" t="s">
        <v>34</v>
      </c>
      <c r="P630" t="s">
        <v>35</v>
      </c>
      <c r="Q630" t="s">
        <v>61</v>
      </c>
      <c r="R630" t="s">
        <v>172</v>
      </c>
      <c r="S630" t="s">
        <v>38</v>
      </c>
      <c r="T630" t="s">
        <v>93</v>
      </c>
      <c r="U630" t="s">
        <v>3340</v>
      </c>
      <c r="V630" t="s">
        <v>41</v>
      </c>
      <c r="W630" t="s">
        <v>42</v>
      </c>
      <c r="X630" t="s">
        <v>53</v>
      </c>
    </row>
    <row r="631" spans="1:24" ht="13.5" customHeight="1" x14ac:dyDescent="0.45">
      <c r="A631" t="s">
        <v>3341</v>
      </c>
      <c r="E631" t="s">
        <v>3342</v>
      </c>
      <c r="G631" s="45">
        <v>26985977</v>
      </c>
      <c r="H631" t="s">
        <v>3343</v>
      </c>
      <c r="I631" t="s">
        <v>46</v>
      </c>
      <c r="J631" s="1" t="s">
        <v>508</v>
      </c>
      <c r="K631" t="s">
        <v>100</v>
      </c>
      <c r="L631" s="32" t="s">
        <v>7893</v>
      </c>
      <c r="M631" s="1" t="s">
        <v>3344</v>
      </c>
      <c r="N631" t="s">
        <v>46</v>
      </c>
      <c r="O631" t="s">
        <v>34</v>
      </c>
      <c r="P631" t="s">
        <v>35</v>
      </c>
      <c r="Q631" t="s">
        <v>49</v>
      </c>
      <c r="R631" t="s">
        <v>50</v>
      </c>
      <c r="S631" t="s">
        <v>38</v>
      </c>
      <c r="T631" t="s">
        <v>39</v>
      </c>
      <c r="U631" t="s">
        <v>40</v>
      </c>
      <c r="V631" t="s">
        <v>41</v>
      </c>
      <c r="W631" t="s">
        <v>42</v>
      </c>
      <c r="X631" t="s">
        <v>53</v>
      </c>
    </row>
    <row r="632" spans="1:24" ht="13.5" customHeight="1" x14ac:dyDescent="0.45">
      <c r="A632" t="s">
        <v>3345</v>
      </c>
      <c r="E632" t="s">
        <v>3346</v>
      </c>
      <c r="G632" s="45">
        <v>27512614</v>
      </c>
      <c r="H632" t="s">
        <v>3347</v>
      </c>
      <c r="I632" t="s">
        <v>46</v>
      </c>
      <c r="J632" s="1" t="s">
        <v>3348</v>
      </c>
      <c r="K632" t="s">
        <v>109</v>
      </c>
      <c r="L632" s="32" t="s">
        <v>77</v>
      </c>
      <c r="M632" s="31" t="s">
        <v>77</v>
      </c>
      <c r="N632" t="s">
        <v>46</v>
      </c>
      <c r="O632" t="s">
        <v>34</v>
      </c>
      <c r="P632" t="s">
        <v>35</v>
      </c>
      <c r="Q632" s="2" t="s">
        <v>49</v>
      </c>
      <c r="R632" t="s">
        <v>3349</v>
      </c>
      <c r="S632" s="1" t="s">
        <v>3350</v>
      </c>
      <c r="T632" t="s">
        <v>39</v>
      </c>
      <c r="U632" t="s">
        <v>40</v>
      </c>
      <c r="V632" t="s">
        <v>41</v>
      </c>
      <c r="W632" t="s">
        <v>42</v>
      </c>
      <c r="X632" t="s">
        <v>53</v>
      </c>
    </row>
    <row r="633" spans="1:24" ht="13.5" customHeight="1" x14ac:dyDescent="0.45">
      <c r="A633" t="s">
        <v>3351</v>
      </c>
      <c r="E633" t="s">
        <v>3352</v>
      </c>
      <c r="F633">
        <v>10.100199999999999</v>
      </c>
      <c r="G633" s="45">
        <v>16814835</v>
      </c>
      <c r="H633" t="s">
        <v>3353</v>
      </c>
      <c r="I633" s="6" t="s">
        <v>29</v>
      </c>
      <c r="J633" s="8" t="s">
        <v>3354</v>
      </c>
      <c r="K633" t="s">
        <v>100</v>
      </c>
      <c r="L633" s="32" t="s">
        <v>3355</v>
      </c>
      <c r="M633" t="s">
        <v>668</v>
      </c>
      <c r="N633" t="s">
        <v>33</v>
      </c>
      <c r="O633" t="s">
        <v>34</v>
      </c>
      <c r="P633" t="s">
        <v>35</v>
      </c>
      <c r="Q633" t="s">
        <v>61</v>
      </c>
      <c r="R633" t="s">
        <v>172</v>
      </c>
      <c r="S633" t="s">
        <v>38</v>
      </c>
      <c r="T633" t="s">
        <v>39</v>
      </c>
      <c r="U633" t="s">
        <v>40</v>
      </c>
      <c r="V633" t="s">
        <v>41</v>
      </c>
      <c r="W633" t="s">
        <v>42</v>
      </c>
      <c r="X633" t="s">
        <v>43</v>
      </c>
    </row>
    <row r="634" spans="1:24" ht="13.5" customHeight="1" x14ac:dyDescent="0.45">
      <c r="A634" t="s">
        <v>3356</v>
      </c>
      <c r="B634" t="s">
        <v>3357</v>
      </c>
      <c r="C634" t="s">
        <v>25</v>
      </c>
      <c r="D634" t="s">
        <v>3358</v>
      </c>
      <c r="E634" t="s">
        <v>3359</v>
      </c>
      <c r="F634">
        <v>10.100199999999999</v>
      </c>
      <c r="G634" s="45">
        <v>19429541</v>
      </c>
      <c r="H634" t="s">
        <v>3360</v>
      </c>
      <c r="I634" s="6" t="s">
        <v>29</v>
      </c>
      <c r="J634" t="s">
        <v>3361</v>
      </c>
      <c r="K634" t="s">
        <v>100</v>
      </c>
      <c r="L634" s="32" t="s">
        <v>661</v>
      </c>
      <c r="M634" s="1" t="s">
        <v>3361</v>
      </c>
      <c r="N634" t="s">
        <v>33</v>
      </c>
      <c r="O634" t="s">
        <v>34</v>
      </c>
      <c r="P634" t="s">
        <v>35</v>
      </c>
      <c r="Q634" t="s">
        <v>61</v>
      </c>
      <c r="R634" t="s">
        <v>172</v>
      </c>
      <c r="S634" t="s">
        <v>38</v>
      </c>
      <c r="T634" t="s">
        <v>39</v>
      </c>
      <c r="U634" t="s">
        <v>40</v>
      </c>
      <c r="V634" t="s">
        <v>81</v>
      </c>
      <c r="W634" t="s">
        <v>42</v>
      </c>
      <c r="X634" t="s">
        <v>115</v>
      </c>
    </row>
    <row r="635" spans="1:24" ht="13.5" customHeight="1" x14ac:dyDescent="0.45">
      <c r="A635" t="s">
        <v>3362</v>
      </c>
      <c r="E635" t="s">
        <v>3363</v>
      </c>
      <c r="G635" s="45" t="s">
        <v>3364</v>
      </c>
      <c r="H635" t="s">
        <v>3365</v>
      </c>
      <c r="I635" t="s">
        <v>46</v>
      </c>
      <c r="J635" s="8" t="s">
        <v>3366</v>
      </c>
      <c r="K635" t="s">
        <v>1497</v>
      </c>
      <c r="L635" s="32">
        <v>2740</v>
      </c>
      <c r="M635" s="8" t="s">
        <v>3366</v>
      </c>
      <c r="N635" t="s">
        <v>46</v>
      </c>
      <c r="O635" t="s">
        <v>34</v>
      </c>
      <c r="P635" t="s">
        <v>35</v>
      </c>
      <c r="Q635" t="s">
        <v>49</v>
      </c>
      <c r="R635" t="s">
        <v>50</v>
      </c>
      <c r="S635" s="1" t="s">
        <v>3368</v>
      </c>
      <c r="T635" t="s">
        <v>39</v>
      </c>
      <c r="U635" s="1" t="s">
        <v>3368</v>
      </c>
      <c r="V635" t="s">
        <v>41</v>
      </c>
      <c r="W635" s="1" t="s">
        <v>3368</v>
      </c>
      <c r="X635" t="s">
        <v>53</v>
      </c>
    </row>
    <row r="636" spans="1:24" ht="13.5" customHeight="1" x14ac:dyDescent="0.45">
      <c r="A636" t="s">
        <v>3369</v>
      </c>
      <c r="B636">
        <v>2027</v>
      </c>
      <c r="C636" t="s">
        <v>25</v>
      </c>
      <c r="D636" t="s">
        <v>3370</v>
      </c>
      <c r="E636" t="s">
        <v>3371</v>
      </c>
      <c r="F636">
        <v>10.100199999999999</v>
      </c>
      <c r="G636" s="45">
        <v>15222683</v>
      </c>
      <c r="H636" t="s">
        <v>3372</v>
      </c>
      <c r="I636" s="6" t="s">
        <v>29</v>
      </c>
      <c r="J636" t="s">
        <v>3373</v>
      </c>
      <c r="K636" t="s">
        <v>100</v>
      </c>
      <c r="L636" s="32" t="s">
        <v>3126</v>
      </c>
      <c r="M636" s="1" t="s">
        <v>3373</v>
      </c>
      <c r="N636" t="s">
        <v>33</v>
      </c>
      <c r="O636" t="s">
        <v>34</v>
      </c>
      <c r="P636" t="s">
        <v>35</v>
      </c>
      <c r="Q636" t="s">
        <v>61</v>
      </c>
      <c r="R636" t="s">
        <v>172</v>
      </c>
      <c r="S636" t="s">
        <v>38</v>
      </c>
      <c r="T636" t="s">
        <v>93</v>
      </c>
      <c r="U636" t="s">
        <v>3374</v>
      </c>
      <c r="V636" t="s">
        <v>41</v>
      </c>
      <c r="W636" t="s">
        <v>42</v>
      </c>
      <c r="X636" t="s">
        <v>53</v>
      </c>
    </row>
    <row r="637" spans="1:24" ht="13.5" customHeight="1" x14ac:dyDescent="0.45">
      <c r="A637" t="s">
        <v>3375</v>
      </c>
      <c r="B637" t="s">
        <v>25</v>
      </c>
      <c r="C637" t="s">
        <v>25</v>
      </c>
      <c r="D637" t="s">
        <v>3376</v>
      </c>
      <c r="E637" t="s">
        <v>3377</v>
      </c>
      <c r="F637">
        <v>10.1111</v>
      </c>
      <c r="G637" s="45">
        <v>17426723</v>
      </c>
      <c r="H637" t="s">
        <v>3378</v>
      </c>
      <c r="I637" s="6" t="s">
        <v>29</v>
      </c>
      <c r="J637" t="s">
        <v>3379</v>
      </c>
      <c r="K637" t="s">
        <v>100</v>
      </c>
      <c r="L637" s="32" t="s">
        <v>2441</v>
      </c>
      <c r="M637" s="1" t="s">
        <v>3379</v>
      </c>
      <c r="N637" t="s">
        <v>33</v>
      </c>
      <c r="O637" t="s">
        <v>34</v>
      </c>
      <c r="P637" t="s">
        <v>35</v>
      </c>
      <c r="Q637" t="s">
        <v>61</v>
      </c>
      <c r="R637" t="s">
        <v>37</v>
      </c>
      <c r="S637" t="s">
        <v>38</v>
      </c>
      <c r="T637" t="s">
        <v>39</v>
      </c>
      <c r="U637" t="s">
        <v>40</v>
      </c>
      <c r="V637" t="s">
        <v>41</v>
      </c>
      <c r="W637" t="s">
        <v>42</v>
      </c>
      <c r="X637" t="s">
        <v>53</v>
      </c>
    </row>
    <row r="638" spans="1:24" ht="13.5" customHeight="1" x14ac:dyDescent="0.45">
      <c r="A638" s="38" t="s">
        <v>3380</v>
      </c>
      <c r="B638" t="s">
        <v>3380</v>
      </c>
      <c r="E638">
        <v>20902859</v>
      </c>
      <c r="G638" s="45">
        <v>20902859</v>
      </c>
      <c r="H638" t="s">
        <v>3381</v>
      </c>
      <c r="I638" t="s">
        <v>46</v>
      </c>
      <c r="J638" t="s">
        <v>3382</v>
      </c>
      <c r="K638" s="9" t="s">
        <v>48</v>
      </c>
      <c r="L638" s="32" t="s">
        <v>4059</v>
      </c>
      <c r="M638" t="s">
        <v>3382</v>
      </c>
      <c r="N638" t="s">
        <v>46</v>
      </c>
      <c r="O638" t="s">
        <v>34</v>
      </c>
      <c r="P638" t="s">
        <v>35</v>
      </c>
      <c r="Q638" t="s">
        <v>49</v>
      </c>
      <c r="R638" t="s">
        <v>50</v>
      </c>
      <c r="S638" t="s">
        <v>51</v>
      </c>
      <c r="T638" t="s">
        <v>39</v>
      </c>
      <c r="U638" t="s">
        <v>3383</v>
      </c>
      <c r="V638" t="s">
        <v>41</v>
      </c>
      <c r="W638" t="s">
        <v>3383</v>
      </c>
      <c r="X638" t="s">
        <v>53</v>
      </c>
    </row>
    <row r="639" spans="1:24" ht="13.5" customHeight="1" x14ac:dyDescent="0.45">
      <c r="A639" t="s">
        <v>3384</v>
      </c>
      <c r="B639" t="s">
        <v>25</v>
      </c>
      <c r="C639" t="s">
        <v>25</v>
      </c>
      <c r="D639" t="s">
        <v>3385</v>
      </c>
      <c r="E639" t="s">
        <v>3386</v>
      </c>
      <c r="F639">
        <v>10.100199999999999</v>
      </c>
      <c r="G639" s="45">
        <v>15206459</v>
      </c>
      <c r="H639" t="s">
        <v>3387</v>
      </c>
      <c r="I639" t="s">
        <v>86</v>
      </c>
      <c r="J639" t="s">
        <v>77</v>
      </c>
      <c r="K639" t="s">
        <v>77</v>
      </c>
      <c r="L639" s="32" t="s">
        <v>77</v>
      </c>
      <c r="M639" t="s">
        <v>77</v>
      </c>
      <c r="N639" t="s">
        <v>78</v>
      </c>
      <c r="O639" t="s">
        <v>77</v>
      </c>
      <c r="P639" t="s">
        <v>35</v>
      </c>
      <c r="Q639" t="s">
        <v>1330</v>
      </c>
      <c r="R639" t="s">
        <v>172</v>
      </c>
      <c r="S639" t="s">
        <v>38</v>
      </c>
      <c r="T639" t="s">
        <v>39</v>
      </c>
      <c r="U639" t="s">
        <v>40</v>
      </c>
      <c r="V639" t="s">
        <v>81</v>
      </c>
      <c r="W639" t="s">
        <v>42</v>
      </c>
      <c r="X639" t="s">
        <v>43</v>
      </c>
    </row>
    <row r="640" spans="1:24" ht="13.5" customHeight="1" x14ac:dyDescent="0.45">
      <c r="A640" t="s">
        <v>3388</v>
      </c>
      <c r="E640" t="s">
        <v>3389</v>
      </c>
      <c r="F640">
        <v>10.100199999999999</v>
      </c>
      <c r="G640" s="45">
        <v>23989238</v>
      </c>
      <c r="H640" t="s">
        <v>3390</v>
      </c>
      <c r="I640" t="s">
        <v>46</v>
      </c>
      <c r="J640" t="s">
        <v>3391</v>
      </c>
      <c r="K640" t="s">
        <v>48</v>
      </c>
      <c r="L640" s="32" t="s">
        <v>10239</v>
      </c>
      <c r="M640" t="s">
        <v>3393</v>
      </c>
      <c r="N640" t="s">
        <v>46</v>
      </c>
      <c r="O640" t="s">
        <v>3394</v>
      </c>
      <c r="P640" t="s">
        <v>35</v>
      </c>
      <c r="Q640" t="s">
        <v>49</v>
      </c>
      <c r="R640" t="s">
        <v>50</v>
      </c>
      <c r="S640" t="s">
        <v>38</v>
      </c>
      <c r="T640" t="s">
        <v>77</v>
      </c>
      <c r="U640" t="s">
        <v>77</v>
      </c>
      <c r="V640" t="s">
        <v>41</v>
      </c>
      <c r="W640" t="s">
        <v>42</v>
      </c>
      <c r="X640" t="s">
        <v>53</v>
      </c>
    </row>
    <row r="641" spans="1:24" ht="13.5" customHeight="1" x14ac:dyDescent="0.45">
      <c r="A641" t="s">
        <v>3395</v>
      </c>
      <c r="E641" t="s">
        <v>3396</v>
      </c>
      <c r="F641">
        <v>10.100199999999999</v>
      </c>
      <c r="G641" s="45" t="s">
        <v>3397</v>
      </c>
      <c r="H641" t="s">
        <v>3398</v>
      </c>
      <c r="I641" t="s">
        <v>46</v>
      </c>
      <c r="J641" s="8" t="s">
        <v>3399</v>
      </c>
      <c r="K641" s="7" t="s">
        <v>109</v>
      </c>
      <c r="L641" s="34" t="s">
        <v>3400</v>
      </c>
      <c r="M641" s="1" t="s">
        <v>3401</v>
      </c>
      <c r="N641" t="s">
        <v>46</v>
      </c>
      <c r="O641" s="1" t="s">
        <v>3401</v>
      </c>
      <c r="P641" t="s">
        <v>1766</v>
      </c>
      <c r="Q641" t="s">
        <v>49</v>
      </c>
      <c r="R641" t="s">
        <v>172</v>
      </c>
      <c r="S641" s="1" t="s">
        <v>3401</v>
      </c>
      <c r="T641" t="s">
        <v>39</v>
      </c>
      <c r="U641" t="s">
        <v>40</v>
      </c>
      <c r="V641" t="s">
        <v>41</v>
      </c>
      <c r="W641" s="1" t="s">
        <v>3401</v>
      </c>
      <c r="X641" t="s">
        <v>53</v>
      </c>
    </row>
    <row r="642" spans="1:24" ht="13.5" customHeight="1" x14ac:dyDescent="0.45">
      <c r="A642" t="s">
        <v>3402</v>
      </c>
      <c r="E642" t="s">
        <v>3403</v>
      </c>
      <c r="G642" s="45">
        <v>26341581</v>
      </c>
      <c r="H642" t="s">
        <v>3404</v>
      </c>
      <c r="I642" t="s">
        <v>46</v>
      </c>
      <c r="J642" s="8" t="s">
        <v>3405</v>
      </c>
      <c r="K642" t="s">
        <v>1497</v>
      </c>
      <c r="L642" s="32" t="s">
        <v>3406</v>
      </c>
      <c r="M642" s="8" t="s">
        <v>3405</v>
      </c>
      <c r="N642" t="s">
        <v>46</v>
      </c>
      <c r="O642" t="s">
        <v>34</v>
      </c>
      <c r="P642" t="s">
        <v>35</v>
      </c>
      <c r="Q642" t="s">
        <v>49</v>
      </c>
      <c r="R642" t="s">
        <v>50</v>
      </c>
      <c r="S642" s="1" t="s">
        <v>3407</v>
      </c>
      <c r="T642" t="s">
        <v>39</v>
      </c>
      <c r="U642" s="1" t="s">
        <v>3407</v>
      </c>
      <c r="V642" t="s">
        <v>41</v>
      </c>
      <c r="W642" s="1" t="s">
        <v>3407</v>
      </c>
      <c r="X642" t="s">
        <v>1182</v>
      </c>
    </row>
    <row r="643" spans="1:24" ht="13.5" customHeight="1" x14ac:dyDescent="0.45">
      <c r="A643" t="s">
        <v>3408</v>
      </c>
      <c r="E643" t="s">
        <v>3409</v>
      </c>
      <c r="G643" s="45">
        <v>29952166</v>
      </c>
      <c r="H643" t="s">
        <v>3410</v>
      </c>
      <c r="I643" s="6" t="s">
        <v>46</v>
      </c>
      <c r="J643" s="1" t="s">
        <v>3411</v>
      </c>
      <c r="K643" t="s">
        <v>2332</v>
      </c>
      <c r="L643" s="7" t="s">
        <v>77</v>
      </c>
      <c r="M643" s="2" t="s">
        <v>77</v>
      </c>
      <c r="N643" t="s">
        <v>46</v>
      </c>
      <c r="O643" t="s">
        <v>34</v>
      </c>
      <c r="P643" t="s">
        <v>102</v>
      </c>
      <c r="Q643" s="2" t="s">
        <v>77</v>
      </c>
      <c r="R643" t="s">
        <v>50</v>
      </c>
      <c r="S643" s="1" t="s">
        <v>3412</v>
      </c>
      <c r="T643" t="s">
        <v>39</v>
      </c>
      <c r="U643" s="1" t="s">
        <v>3412</v>
      </c>
      <c r="V643" t="s">
        <v>41</v>
      </c>
      <c r="W643" s="1" t="s">
        <v>3412</v>
      </c>
      <c r="X643" t="s">
        <v>53</v>
      </c>
    </row>
    <row r="644" spans="1:24" ht="13.5" customHeight="1" x14ac:dyDescent="0.45">
      <c r="A644" t="s">
        <v>3413</v>
      </c>
      <c r="B644" t="s">
        <v>25</v>
      </c>
      <c r="C644" t="s">
        <v>25</v>
      </c>
      <c r="D644" t="s">
        <v>3414</v>
      </c>
      <c r="E644" t="s">
        <v>3414</v>
      </c>
      <c r="F644">
        <v>10.1111</v>
      </c>
      <c r="G644" s="45">
        <v>14657295</v>
      </c>
      <c r="H644" t="s">
        <v>3415</v>
      </c>
      <c r="I644" t="s">
        <v>46</v>
      </c>
      <c r="J644" t="s">
        <v>3416</v>
      </c>
      <c r="K644" t="s">
        <v>109</v>
      </c>
      <c r="L644" s="32">
        <v>2780</v>
      </c>
      <c r="M644" t="s">
        <v>3417</v>
      </c>
      <c r="N644" t="s">
        <v>46</v>
      </c>
      <c r="O644" t="str">
        <f>"http://onlinelibrary.wiley.com/page/journal/20500505/homepage/open_access_license_and_copyright.htm"</f>
        <v>http://onlinelibrary.wiley.com/page/journal/20500505/homepage/open_access_license_and_copyright.htm</v>
      </c>
      <c r="P644" t="s">
        <v>35</v>
      </c>
      <c r="Q644" t="s">
        <v>49</v>
      </c>
      <c r="R644" t="s">
        <v>80</v>
      </c>
      <c r="S644" t="s">
        <v>38</v>
      </c>
      <c r="T644" t="s">
        <v>39</v>
      </c>
      <c r="U644" t="s">
        <v>3418</v>
      </c>
      <c r="V644" t="s">
        <v>41</v>
      </c>
      <c r="W644" t="s">
        <v>42</v>
      </c>
      <c r="X644" t="s">
        <v>43</v>
      </c>
    </row>
    <row r="645" spans="1:24" ht="13.5" customHeight="1" x14ac:dyDescent="0.45">
      <c r="A645" t="s">
        <v>3419</v>
      </c>
      <c r="E645" t="s">
        <v>3420</v>
      </c>
      <c r="F645">
        <v>10.100199999999999</v>
      </c>
      <c r="G645" s="45">
        <v>25784862</v>
      </c>
      <c r="H645" t="s">
        <v>3421</v>
      </c>
      <c r="I645" s="6" t="s">
        <v>29</v>
      </c>
      <c r="J645" t="s">
        <v>3422</v>
      </c>
      <c r="K645" t="s">
        <v>100</v>
      </c>
      <c r="L645" s="32" t="s">
        <v>1592</v>
      </c>
      <c r="M645" s="1" t="s">
        <v>237</v>
      </c>
      <c r="N645" t="s">
        <v>33</v>
      </c>
      <c r="O645" t="s">
        <v>34</v>
      </c>
      <c r="P645" t="s">
        <v>35</v>
      </c>
      <c r="Q645" t="s">
        <v>3423</v>
      </c>
      <c r="R645" t="s">
        <v>37</v>
      </c>
      <c r="S645" t="s">
        <v>38</v>
      </c>
      <c r="T645" t="s">
        <v>39</v>
      </c>
      <c r="U645" t="s">
        <v>40</v>
      </c>
      <c r="V645" t="s">
        <v>41</v>
      </c>
      <c r="W645" t="s">
        <v>42</v>
      </c>
      <c r="X645" t="s">
        <v>53</v>
      </c>
    </row>
    <row r="646" spans="1:24" ht="13.5" customHeight="1" x14ac:dyDescent="0.45">
      <c r="A646" t="s">
        <v>3424</v>
      </c>
      <c r="B646">
        <v>2198</v>
      </c>
      <c r="C646" t="s">
        <v>25</v>
      </c>
      <c r="D646" t="s">
        <v>3425</v>
      </c>
      <c r="E646" t="s">
        <v>3426</v>
      </c>
      <c r="F646">
        <v>10.100199999999999</v>
      </c>
      <c r="G646" s="45">
        <v>21944296</v>
      </c>
      <c r="H646" t="s">
        <v>3427</v>
      </c>
      <c r="I646" s="6" t="s">
        <v>29</v>
      </c>
      <c r="J646" t="s">
        <v>3428</v>
      </c>
      <c r="K646" s="4" t="s">
        <v>100</v>
      </c>
      <c r="L646" s="32" t="s">
        <v>1655</v>
      </c>
      <c r="M646" s="1" t="s">
        <v>3430</v>
      </c>
      <c r="N646" t="s">
        <v>78</v>
      </c>
      <c r="O646" t="s">
        <v>34</v>
      </c>
      <c r="P646" t="s">
        <v>102</v>
      </c>
      <c r="Q646" t="s">
        <v>61</v>
      </c>
      <c r="R646" t="s">
        <v>172</v>
      </c>
      <c r="S646" t="s">
        <v>38</v>
      </c>
      <c r="T646" t="s">
        <v>39</v>
      </c>
      <c r="U646" t="s">
        <v>3431</v>
      </c>
      <c r="V646" t="s">
        <v>41</v>
      </c>
      <c r="W646" t="s">
        <v>42</v>
      </c>
      <c r="X646" t="s">
        <v>53</v>
      </c>
    </row>
    <row r="647" spans="1:24" ht="13.5" customHeight="1" x14ac:dyDescent="0.45">
      <c r="A647" t="s">
        <v>3432</v>
      </c>
      <c r="E647" t="s">
        <v>3433</v>
      </c>
      <c r="G647" s="45">
        <v>23986182</v>
      </c>
      <c r="H647" t="s">
        <v>3434</v>
      </c>
      <c r="I647" t="s">
        <v>46</v>
      </c>
      <c r="J647" s="8" t="s">
        <v>3435</v>
      </c>
      <c r="K647" t="s">
        <v>1497</v>
      </c>
      <c r="L647" s="32">
        <v>2420</v>
      </c>
      <c r="M647" s="8" t="s">
        <v>3435</v>
      </c>
      <c r="N647" t="s">
        <v>46</v>
      </c>
      <c r="O647" t="s">
        <v>34</v>
      </c>
      <c r="P647" t="s">
        <v>35</v>
      </c>
      <c r="Q647" t="s">
        <v>49</v>
      </c>
      <c r="R647" t="s">
        <v>50</v>
      </c>
      <c r="S647" s="1" t="s">
        <v>3436</v>
      </c>
      <c r="T647" t="s">
        <v>39</v>
      </c>
      <c r="U647" s="1" t="s">
        <v>3436</v>
      </c>
      <c r="V647" t="s">
        <v>41</v>
      </c>
      <c r="W647" s="1" t="s">
        <v>3436</v>
      </c>
      <c r="X647" t="s">
        <v>53</v>
      </c>
    </row>
    <row r="648" spans="1:24" ht="13.5" customHeight="1" x14ac:dyDescent="0.45">
      <c r="A648" t="s">
        <v>3437</v>
      </c>
      <c r="B648">
        <v>2129</v>
      </c>
      <c r="C648" t="s">
        <v>3438</v>
      </c>
      <c r="D648" t="s">
        <v>3439</v>
      </c>
      <c r="E648" t="s">
        <v>3440</v>
      </c>
      <c r="F648">
        <v>10.100199999999999</v>
      </c>
      <c r="G648" s="45">
        <v>16182863</v>
      </c>
      <c r="H648" t="s">
        <v>3441</v>
      </c>
      <c r="I648" t="s">
        <v>46</v>
      </c>
      <c r="J648" t="s">
        <v>3442</v>
      </c>
      <c r="K648" t="s">
        <v>100</v>
      </c>
      <c r="L648" s="32" t="s">
        <v>1592</v>
      </c>
      <c r="M648" s="1" t="s">
        <v>3442</v>
      </c>
      <c r="N648" t="s">
        <v>33</v>
      </c>
      <c r="O648" t="s">
        <v>34</v>
      </c>
      <c r="P648" t="s">
        <v>35</v>
      </c>
      <c r="Q648" t="s">
        <v>49</v>
      </c>
      <c r="R648" t="s">
        <v>172</v>
      </c>
      <c r="S648" t="s">
        <v>38</v>
      </c>
      <c r="T648" t="s">
        <v>93</v>
      </c>
      <c r="U648" t="s">
        <v>3443</v>
      </c>
      <c r="V648" t="s">
        <v>41</v>
      </c>
      <c r="W648" t="s">
        <v>42</v>
      </c>
      <c r="X648" t="s">
        <v>53</v>
      </c>
    </row>
    <row r="649" spans="1:24" x14ac:dyDescent="0.45">
      <c r="A649" t="s">
        <v>3444</v>
      </c>
      <c r="G649" s="45">
        <v>25778196</v>
      </c>
      <c r="H649" t="s">
        <v>3445</v>
      </c>
      <c r="I649" t="s">
        <v>46</v>
      </c>
      <c r="J649" t="s">
        <v>3446</v>
      </c>
      <c r="K649" t="s">
        <v>100</v>
      </c>
      <c r="L649" s="32" t="s">
        <v>10218</v>
      </c>
      <c r="M649" t="s">
        <v>3448</v>
      </c>
      <c r="N649" t="s">
        <v>33</v>
      </c>
      <c r="O649" t="s">
        <v>740</v>
      </c>
      <c r="P649" t="s">
        <v>35</v>
      </c>
      <c r="Q649" t="s">
        <v>49</v>
      </c>
      <c r="R649" t="s">
        <v>37</v>
      </c>
      <c r="S649" t="s">
        <v>38</v>
      </c>
      <c r="T649" t="s">
        <v>39</v>
      </c>
      <c r="U649" t="s">
        <v>40</v>
      </c>
      <c r="V649" t="s">
        <v>41</v>
      </c>
      <c r="W649" t="s">
        <v>42</v>
      </c>
      <c r="X649" t="s">
        <v>53</v>
      </c>
    </row>
    <row r="650" spans="1:24" ht="13.5" customHeight="1" x14ac:dyDescent="0.45">
      <c r="A650" t="s">
        <v>3449</v>
      </c>
      <c r="B650" t="s">
        <v>25</v>
      </c>
      <c r="C650" t="s">
        <v>25</v>
      </c>
      <c r="D650" t="s">
        <v>3450</v>
      </c>
      <c r="E650" t="s">
        <v>3451</v>
      </c>
      <c r="F650">
        <v>10.100199999999999</v>
      </c>
      <c r="G650" s="45">
        <v>19456263</v>
      </c>
      <c r="H650" t="s">
        <v>3452</v>
      </c>
      <c r="I650" t="s">
        <v>86</v>
      </c>
      <c r="J650" t="s">
        <v>77</v>
      </c>
      <c r="K650" t="s">
        <v>486</v>
      </c>
      <c r="L650" s="32" t="s">
        <v>77</v>
      </c>
      <c r="M650" t="s">
        <v>77</v>
      </c>
      <c r="N650" t="s">
        <v>33</v>
      </c>
      <c r="O650" t="s">
        <v>34</v>
      </c>
      <c r="P650" t="s">
        <v>35</v>
      </c>
      <c r="Q650" t="s">
        <v>36</v>
      </c>
      <c r="R650" t="s">
        <v>172</v>
      </c>
      <c r="S650" t="s">
        <v>38</v>
      </c>
      <c r="T650" t="s">
        <v>39</v>
      </c>
      <c r="U650" t="s">
        <v>40</v>
      </c>
      <c r="V650" t="s">
        <v>81</v>
      </c>
      <c r="W650" t="s">
        <v>42</v>
      </c>
      <c r="X650" t="s">
        <v>115</v>
      </c>
    </row>
    <row r="651" spans="1:24" ht="13.5" customHeight="1" x14ac:dyDescent="0.45">
      <c r="A651" t="s">
        <v>3453</v>
      </c>
      <c r="B651" t="s">
        <v>25</v>
      </c>
      <c r="C651" t="s">
        <v>25</v>
      </c>
      <c r="D651" t="s">
        <v>3454</v>
      </c>
      <c r="E651" t="s">
        <v>3455</v>
      </c>
      <c r="F651">
        <v>10.1111</v>
      </c>
      <c r="G651" s="45">
        <v>15707458</v>
      </c>
      <c r="H651" t="s">
        <v>3456</v>
      </c>
      <c r="I651" s="6" t="s">
        <v>29</v>
      </c>
      <c r="J651" t="s">
        <v>3457</v>
      </c>
      <c r="K651" t="s">
        <v>100</v>
      </c>
      <c r="L651" s="32" t="s">
        <v>376</v>
      </c>
      <c r="M651" s="1" t="s">
        <v>3457</v>
      </c>
      <c r="N651" t="s">
        <v>33</v>
      </c>
      <c r="O651" t="s">
        <v>34</v>
      </c>
      <c r="P651" t="s">
        <v>35</v>
      </c>
      <c r="Q651" t="s">
        <v>61</v>
      </c>
      <c r="R651" t="s">
        <v>50</v>
      </c>
      <c r="S651" t="s">
        <v>38</v>
      </c>
      <c r="T651" t="s">
        <v>39</v>
      </c>
      <c r="U651" t="s">
        <v>40</v>
      </c>
      <c r="V651" t="s">
        <v>41</v>
      </c>
      <c r="W651" t="s">
        <v>42</v>
      </c>
      <c r="X651" t="s">
        <v>53</v>
      </c>
    </row>
    <row r="652" spans="1:24" ht="13.5" customHeight="1" x14ac:dyDescent="0.45">
      <c r="A652" t="s">
        <v>3458</v>
      </c>
      <c r="B652" t="s">
        <v>25</v>
      </c>
      <c r="C652" t="s">
        <v>25</v>
      </c>
      <c r="D652" t="s">
        <v>3459</v>
      </c>
      <c r="E652" t="s">
        <v>3460</v>
      </c>
      <c r="F652">
        <v>10.1111</v>
      </c>
      <c r="G652" s="45">
        <v>17485967</v>
      </c>
      <c r="H652" t="s">
        <v>3461</v>
      </c>
      <c r="I652" s="6" t="s">
        <v>29</v>
      </c>
      <c r="J652" t="s">
        <v>3462</v>
      </c>
      <c r="K652" t="s">
        <v>100</v>
      </c>
      <c r="L652" s="32" t="s">
        <v>4229</v>
      </c>
      <c r="M652" s="1" t="s">
        <v>3462</v>
      </c>
      <c r="N652" t="s">
        <v>33</v>
      </c>
      <c r="O652" t="s">
        <v>34</v>
      </c>
      <c r="P652" t="s">
        <v>35</v>
      </c>
      <c r="Q652" t="s">
        <v>61</v>
      </c>
      <c r="R652" t="s">
        <v>172</v>
      </c>
      <c r="S652" t="s">
        <v>38</v>
      </c>
      <c r="T652" t="s">
        <v>39</v>
      </c>
      <c r="U652" t="s">
        <v>40</v>
      </c>
      <c r="V652" t="s">
        <v>41</v>
      </c>
      <c r="W652" t="s">
        <v>42</v>
      </c>
      <c r="X652" t="s">
        <v>53</v>
      </c>
    </row>
    <row r="653" spans="1:24" ht="13.5" customHeight="1" x14ac:dyDescent="0.45">
      <c r="A653" t="s">
        <v>3464</v>
      </c>
      <c r="B653" t="s">
        <v>25</v>
      </c>
      <c r="C653" t="s">
        <v>25</v>
      </c>
      <c r="D653" t="s">
        <v>3465</v>
      </c>
      <c r="E653" t="s">
        <v>3466</v>
      </c>
      <c r="F653">
        <v>10.1111</v>
      </c>
      <c r="G653" s="45">
        <v>14798298</v>
      </c>
      <c r="H653" t="s">
        <v>3467</v>
      </c>
      <c r="I653" s="6" t="s">
        <v>29</v>
      </c>
      <c r="J653" t="s">
        <v>3468</v>
      </c>
      <c r="K653" t="s">
        <v>100</v>
      </c>
      <c r="L653" s="32" t="s">
        <v>481</v>
      </c>
      <c r="M653" s="1" t="s">
        <v>3468</v>
      </c>
      <c r="N653" t="s">
        <v>33</v>
      </c>
      <c r="O653" t="s">
        <v>34</v>
      </c>
      <c r="P653" t="s">
        <v>35</v>
      </c>
      <c r="Q653" t="s">
        <v>61</v>
      </c>
      <c r="R653" t="s">
        <v>172</v>
      </c>
      <c r="S653" t="s">
        <v>38</v>
      </c>
      <c r="T653" t="s">
        <v>39</v>
      </c>
      <c r="U653" t="s">
        <v>40</v>
      </c>
      <c r="V653" t="s">
        <v>41</v>
      </c>
      <c r="W653" t="s">
        <v>42</v>
      </c>
      <c r="X653" t="s">
        <v>53</v>
      </c>
    </row>
    <row r="654" spans="1:24" ht="13.5" customHeight="1" x14ac:dyDescent="0.45">
      <c r="A654" t="s">
        <v>3469</v>
      </c>
      <c r="B654" t="s">
        <v>25</v>
      </c>
      <c r="C654" t="s">
        <v>25</v>
      </c>
      <c r="D654" t="s">
        <v>3470</v>
      </c>
      <c r="E654" t="s">
        <v>3471</v>
      </c>
      <c r="F654">
        <v>10.100199999999999</v>
      </c>
      <c r="G654" s="45">
        <v>10982280</v>
      </c>
      <c r="H654" t="s">
        <v>3472</v>
      </c>
      <c r="I654" s="6" t="s">
        <v>29</v>
      </c>
      <c r="J654" t="s">
        <v>3473</v>
      </c>
      <c r="K654" t="s">
        <v>100</v>
      </c>
      <c r="L654" s="32" t="s">
        <v>326</v>
      </c>
      <c r="M654" s="1" t="s">
        <v>3473</v>
      </c>
      <c r="N654" t="s">
        <v>78</v>
      </c>
      <c r="O654" s="1" t="s">
        <v>3474</v>
      </c>
      <c r="P654" t="s">
        <v>102</v>
      </c>
      <c r="Q654" t="s">
        <v>79</v>
      </c>
      <c r="R654" t="s">
        <v>37</v>
      </c>
      <c r="S654" t="s">
        <v>38</v>
      </c>
      <c r="T654" t="s">
        <v>39</v>
      </c>
      <c r="U654" t="s">
        <v>40</v>
      </c>
      <c r="V654" t="s">
        <v>80</v>
      </c>
      <c r="W654" t="s">
        <v>42</v>
      </c>
      <c r="X654" t="s">
        <v>53</v>
      </c>
    </row>
    <row r="655" spans="1:24" ht="13.5" customHeight="1" x14ac:dyDescent="0.45">
      <c r="A655" t="s">
        <v>3475</v>
      </c>
      <c r="E655" t="s">
        <v>3476</v>
      </c>
      <c r="H655" t="s">
        <v>3477</v>
      </c>
      <c r="I655" t="s">
        <v>46</v>
      </c>
      <c r="J655" t="s">
        <v>3478</v>
      </c>
      <c r="K655" t="s">
        <v>100</v>
      </c>
      <c r="L655" s="32" t="s">
        <v>10240</v>
      </c>
      <c r="M655" s="8" t="s">
        <v>3480</v>
      </c>
      <c r="N655" t="s">
        <v>33</v>
      </c>
      <c r="O655" t="s">
        <v>34</v>
      </c>
      <c r="P655" t="s">
        <v>35</v>
      </c>
      <c r="Q655" t="s">
        <v>49</v>
      </c>
      <c r="R655" t="s">
        <v>50</v>
      </c>
      <c r="S655" t="s">
        <v>38</v>
      </c>
      <c r="T655" t="s">
        <v>39</v>
      </c>
      <c r="U655" t="s">
        <v>40</v>
      </c>
      <c r="V655" t="s">
        <v>41</v>
      </c>
      <c r="W655" t="s">
        <v>42</v>
      </c>
      <c r="X655" t="s">
        <v>43</v>
      </c>
    </row>
    <row r="656" spans="1:24" ht="13.5" customHeight="1" x14ac:dyDescent="0.45">
      <c r="A656" t="s">
        <v>3380</v>
      </c>
      <c r="B656" t="s">
        <v>25</v>
      </c>
      <c r="C656" t="s">
        <v>25</v>
      </c>
      <c r="D656" t="s">
        <v>3481</v>
      </c>
      <c r="E656" t="s">
        <v>3482</v>
      </c>
      <c r="F656">
        <v>10.1111</v>
      </c>
      <c r="G656" s="45">
        <v>14622920</v>
      </c>
      <c r="H656" t="s">
        <v>3483</v>
      </c>
      <c r="I656" s="6" t="s">
        <v>29</v>
      </c>
      <c r="J656" t="s">
        <v>3484</v>
      </c>
      <c r="K656" t="s">
        <v>100</v>
      </c>
      <c r="L656" s="32" t="s">
        <v>3485</v>
      </c>
      <c r="M656" s="1" t="s">
        <v>3484</v>
      </c>
      <c r="N656" t="s">
        <v>33</v>
      </c>
      <c r="O656" t="s">
        <v>34</v>
      </c>
      <c r="P656" t="s">
        <v>35</v>
      </c>
      <c r="Q656" t="s">
        <v>61</v>
      </c>
      <c r="R656" t="s">
        <v>111</v>
      </c>
      <c r="S656" t="s">
        <v>38</v>
      </c>
      <c r="T656" t="s">
        <v>39</v>
      </c>
      <c r="U656" t="s">
        <v>40</v>
      </c>
      <c r="V656" t="s">
        <v>41</v>
      </c>
      <c r="W656" t="s">
        <v>42</v>
      </c>
      <c r="X656" t="s">
        <v>53</v>
      </c>
    </row>
    <row r="657" spans="1:24" ht="13.5" customHeight="1" x14ac:dyDescent="0.45">
      <c r="A657" t="s">
        <v>3486</v>
      </c>
      <c r="B657" t="s">
        <v>25</v>
      </c>
      <c r="C657" t="s">
        <v>25</v>
      </c>
      <c r="D657" t="s">
        <v>3487</v>
      </c>
      <c r="E657" t="s">
        <v>3487</v>
      </c>
      <c r="F657">
        <v>10.1111</v>
      </c>
      <c r="G657" s="45">
        <v>17582229</v>
      </c>
      <c r="H657" t="s">
        <v>3488</v>
      </c>
      <c r="I657" s="6" t="s">
        <v>46</v>
      </c>
      <c r="J657" t="s">
        <v>3489</v>
      </c>
      <c r="K657" t="s">
        <v>109</v>
      </c>
      <c r="L657" s="32" t="s">
        <v>1592</v>
      </c>
      <c r="M657" s="1" t="s">
        <v>3489</v>
      </c>
      <c r="N657" t="s">
        <v>33</v>
      </c>
      <c r="O657" t="s">
        <v>34</v>
      </c>
      <c r="P657" t="s">
        <v>35</v>
      </c>
      <c r="Q657" t="s">
        <v>49</v>
      </c>
      <c r="R657" t="s">
        <v>111</v>
      </c>
      <c r="S657" t="s">
        <v>38</v>
      </c>
      <c r="T657" t="s">
        <v>39</v>
      </c>
      <c r="U657" t="s">
        <v>40</v>
      </c>
      <c r="V657" t="s">
        <v>41</v>
      </c>
      <c r="W657" t="s">
        <v>42</v>
      </c>
      <c r="X657" t="s">
        <v>53</v>
      </c>
    </row>
    <row r="658" spans="1:24" ht="13.5" customHeight="1" x14ac:dyDescent="0.45">
      <c r="A658" t="s">
        <v>3490</v>
      </c>
      <c r="B658" t="s">
        <v>25</v>
      </c>
      <c r="C658" t="s">
        <v>25</v>
      </c>
      <c r="D658" t="s">
        <v>3491</v>
      </c>
      <c r="E658" t="s">
        <v>3492</v>
      </c>
      <c r="F658">
        <v>10.100199999999999</v>
      </c>
      <c r="G658" s="45">
        <v>17569338</v>
      </c>
      <c r="H658" t="s">
        <v>3493</v>
      </c>
      <c r="I658" s="6" t="s">
        <v>29</v>
      </c>
      <c r="J658" t="s">
        <v>3494</v>
      </c>
      <c r="K658" t="s">
        <v>100</v>
      </c>
      <c r="L658" s="32" t="s">
        <v>132</v>
      </c>
      <c r="M658" s="1" t="s">
        <v>3494</v>
      </c>
      <c r="N658" t="s">
        <v>33</v>
      </c>
      <c r="O658" t="s">
        <v>34</v>
      </c>
      <c r="P658" t="s">
        <v>35</v>
      </c>
      <c r="Q658" t="s">
        <v>36</v>
      </c>
      <c r="R658" t="s">
        <v>37</v>
      </c>
      <c r="S658" t="s">
        <v>38</v>
      </c>
      <c r="T658" t="s">
        <v>39</v>
      </c>
      <c r="U658" t="s">
        <v>40</v>
      </c>
      <c r="V658" t="s">
        <v>81</v>
      </c>
      <c r="W658" t="s">
        <v>42</v>
      </c>
      <c r="X658" t="s">
        <v>43</v>
      </c>
    </row>
    <row r="659" spans="1:24" ht="13.5" customHeight="1" x14ac:dyDescent="0.45">
      <c r="A659" t="s">
        <v>3495</v>
      </c>
      <c r="B659" t="s">
        <v>25</v>
      </c>
      <c r="C659" t="s">
        <v>25</v>
      </c>
      <c r="D659" t="s">
        <v>3496</v>
      </c>
      <c r="E659" t="s">
        <v>3497</v>
      </c>
      <c r="F659">
        <v>10.100199999999999</v>
      </c>
      <c r="G659" s="45">
        <v>19447450</v>
      </c>
      <c r="H659" t="s">
        <v>3498</v>
      </c>
      <c r="I659" s="6" t="s">
        <v>29</v>
      </c>
      <c r="J659" t="s">
        <v>3499</v>
      </c>
      <c r="K659" t="s">
        <v>100</v>
      </c>
      <c r="L659" s="32" t="s">
        <v>91</v>
      </c>
      <c r="M659" s="1" t="s">
        <v>237</v>
      </c>
      <c r="N659" t="s">
        <v>33</v>
      </c>
      <c r="O659" t="s">
        <v>34</v>
      </c>
      <c r="P659" t="s">
        <v>35</v>
      </c>
      <c r="Q659" t="s">
        <v>61</v>
      </c>
      <c r="R659" t="s">
        <v>172</v>
      </c>
      <c r="S659" t="s">
        <v>38</v>
      </c>
      <c r="T659" t="s">
        <v>39</v>
      </c>
      <c r="U659" t="s">
        <v>40</v>
      </c>
      <c r="V659" t="s">
        <v>41</v>
      </c>
      <c r="W659" t="s">
        <v>42</v>
      </c>
      <c r="X659" t="s">
        <v>53</v>
      </c>
    </row>
    <row r="660" spans="1:24" ht="13.5" customHeight="1" x14ac:dyDescent="0.45">
      <c r="A660" t="s">
        <v>3500</v>
      </c>
      <c r="B660" t="s">
        <v>25</v>
      </c>
      <c r="C660" t="s">
        <v>25</v>
      </c>
      <c r="D660" t="s">
        <v>3501</v>
      </c>
      <c r="E660" t="s">
        <v>3502</v>
      </c>
      <c r="F660">
        <v>10.100199999999999</v>
      </c>
      <c r="G660" s="45">
        <v>15206483</v>
      </c>
      <c r="H660" t="s">
        <v>3503</v>
      </c>
      <c r="I660" s="6" t="s">
        <v>29</v>
      </c>
      <c r="J660" t="s">
        <v>77</v>
      </c>
      <c r="K660" t="s">
        <v>100</v>
      </c>
      <c r="L660" s="32" t="s">
        <v>695</v>
      </c>
      <c r="M660" t="s">
        <v>77</v>
      </c>
      <c r="N660" t="s">
        <v>78</v>
      </c>
      <c r="O660" s="1" t="s">
        <v>3504</v>
      </c>
      <c r="P660" t="s">
        <v>35</v>
      </c>
      <c r="Q660" t="s">
        <v>1330</v>
      </c>
      <c r="R660" t="s">
        <v>172</v>
      </c>
      <c r="S660" t="s">
        <v>38</v>
      </c>
      <c r="T660" t="s">
        <v>39</v>
      </c>
      <c r="U660" t="s">
        <v>40</v>
      </c>
      <c r="V660" t="s">
        <v>41</v>
      </c>
      <c r="W660" t="s">
        <v>42</v>
      </c>
      <c r="X660" t="s">
        <v>53</v>
      </c>
    </row>
    <row r="661" spans="1:24" ht="13.15" customHeight="1" x14ac:dyDescent="0.45">
      <c r="A661" t="s">
        <v>3505</v>
      </c>
      <c r="B661" t="s">
        <v>25</v>
      </c>
      <c r="C661" t="s">
        <v>25</v>
      </c>
      <c r="D661" t="s">
        <v>3506</v>
      </c>
      <c r="E661" t="s">
        <v>3507</v>
      </c>
      <c r="F661">
        <v>10.100199999999999</v>
      </c>
      <c r="G661" s="45">
        <v>15227278</v>
      </c>
      <c r="H661" t="s">
        <v>3508</v>
      </c>
      <c r="I661" s="6" t="s">
        <v>29</v>
      </c>
      <c r="J661" t="s">
        <v>3509</v>
      </c>
      <c r="K661" t="s">
        <v>100</v>
      </c>
      <c r="L661" s="32" t="s">
        <v>3510</v>
      </c>
      <c r="M661" s="1" t="s">
        <v>3509</v>
      </c>
      <c r="N661" t="s">
        <v>33</v>
      </c>
      <c r="O661" t="s">
        <v>34</v>
      </c>
      <c r="P661" t="s">
        <v>35</v>
      </c>
      <c r="Q661" t="s">
        <v>61</v>
      </c>
      <c r="R661" t="s">
        <v>172</v>
      </c>
      <c r="S661" t="s">
        <v>38</v>
      </c>
      <c r="T661" t="s">
        <v>39</v>
      </c>
      <c r="U661" t="s">
        <v>40</v>
      </c>
      <c r="V661" t="s">
        <v>41</v>
      </c>
      <c r="W661" t="s">
        <v>42</v>
      </c>
      <c r="X661" t="s">
        <v>53</v>
      </c>
    </row>
    <row r="662" spans="1:24" ht="13.5" customHeight="1" x14ac:dyDescent="0.45">
      <c r="A662" t="s">
        <v>3511</v>
      </c>
      <c r="B662" t="s">
        <v>25</v>
      </c>
      <c r="C662" t="s">
        <v>25</v>
      </c>
      <c r="D662" t="s">
        <v>3512</v>
      </c>
      <c r="E662" t="s">
        <v>3513</v>
      </c>
      <c r="F662">
        <v>10.100199999999999</v>
      </c>
      <c r="G662" s="45" t="s">
        <v>3514</v>
      </c>
      <c r="H662" t="s">
        <v>3515</v>
      </c>
      <c r="I662" s="6" t="s">
        <v>29</v>
      </c>
      <c r="K662" t="s">
        <v>100</v>
      </c>
      <c r="L662" s="32" t="s">
        <v>10232</v>
      </c>
      <c r="M662" s="1" t="s">
        <v>237</v>
      </c>
      <c r="N662" t="s">
        <v>33</v>
      </c>
      <c r="O662" t="s">
        <v>34</v>
      </c>
      <c r="P662" t="s">
        <v>35</v>
      </c>
      <c r="Q662" t="s">
        <v>61</v>
      </c>
      <c r="R662" t="s">
        <v>50</v>
      </c>
      <c r="S662" t="s">
        <v>38</v>
      </c>
      <c r="T662" t="s">
        <v>39</v>
      </c>
      <c r="U662" t="s">
        <v>40</v>
      </c>
      <c r="V662" t="s">
        <v>81</v>
      </c>
      <c r="W662" t="s">
        <v>42</v>
      </c>
      <c r="X662" t="s">
        <v>53</v>
      </c>
    </row>
    <row r="663" spans="1:24" ht="13.5" customHeight="1" x14ac:dyDescent="0.45">
      <c r="A663" t="s">
        <v>3516</v>
      </c>
      <c r="B663" t="s">
        <v>25</v>
      </c>
      <c r="C663" t="s">
        <v>25</v>
      </c>
      <c r="D663" t="s">
        <v>3517</v>
      </c>
      <c r="E663" t="s">
        <v>3518</v>
      </c>
      <c r="F663">
        <v>10.100199999999999</v>
      </c>
      <c r="G663" s="45" t="s">
        <v>3514</v>
      </c>
      <c r="H663" t="s">
        <v>3519</v>
      </c>
      <c r="I663" t="s">
        <v>86</v>
      </c>
      <c r="J663" t="s">
        <v>77</v>
      </c>
      <c r="K663" t="s">
        <v>77</v>
      </c>
      <c r="L663" s="32" t="s">
        <v>77</v>
      </c>
      <c r="M663" t="s">
        <v>77</v>
      </c>
      <c r="N663" t="s">
        <v>33</v>
      </c>
      <c r="O663" t="s">
        <v>34</v>
      </c>
      <c r="P663" t="s">
        <v>35</v>
      </c>
      <c r="Q663" t="s">
        <v>61</v>
      </c>
      <c r="R663" t="s">
        <v>172</v>
      </c>
      <c r="S663" t="s">
        <v>38</v>
      </c>
      <c r="T663" t="s">
        <v>39</v>
      </c>
      <c r="U663" t="s">
        <v>40</v>
      </c>
      <c r="V663" t="s">
        <v>81</v>
      </c>
      <c r="W663" t="s">
        <v>42</v>
      </c>
      <c r="X663" t="s">
        <v>115</v>
      </c>
    </row>
    <row r="664" spans="1:24" ht="13.5" customHeight="1" x14ac:dyDescent="0.45">
      <c r="A664" t="s">
        <v>3520</v>
      </c>
      <c r="B664" t="s">
        <v>25</v>
      </c>
      <c r="C664" t="s">
        <v>25</v>
      </c>
      <c r="D664" t="s">
        <v>3521</v>
      </c>
      <c r="E664" t="s">
        <v>3522</v>
      </c>
      <c r="F664">
        <v>10.1111</v>
      </c>
      <c r="G664" s="45">
        <v>15281167</v>
      </c>
      <c r="H664" t="s">
        <v>3523</v>
      </c>
      <c r="I664" s="6" t="s">
        <v>29</v>
      </c>
      <c r="J664" t="s">
        <v>3524</v>
      </c>
      <c r="K664" s="9" t="s">
        <v>59</v>
      </c>
      <c r="L664" s="32" t="s">
        <v>3525</v>
      </c>
      <c r="M664" s="1" t="s">
        <v>3524</v>
      </c>
      <c r="N664" t="s">
        <v>33</v>
      </c>
      <c r="O664" t="s">
        <v>34</v>
      </c>
      <c r="P664" t="s">
        <v>35</v>
      </c>
      <c r="Q664" t="s">
        <v>61</v>
      </c>
      <c r="R664" t="s">
        <v>37</v>
      </c>
      <c r="S664" t="s">
        <v>38</v>
      </c>
      <c r="T664" t="s">
        <v>93</v>
      </c>
      <c r="U664" t="s">
        <v>3526</v>
      </c>
      <c r="V664" t="s">
        <v>41</v>
      </c>
      <c r="W664" t="s">
        <v>42</v>
      </c>
      <c r="X664" t="s">
        <v>43</v>
      </c>
    </row>
    <row r="665" spans="1:24" ht="13.5" customHeight="1" x14ac:dyDescent="0.45">
      <c r="A665" t="s">
        <v>3527</v>
      </c>
      <c r="D665" t="s">
        <v>3528</v>
      </c>
      <c r="E665" t="s">
        <v>3528</v>
      </c>
      <c r="F665">
        <v>10.100199999999999</v>
      </c>
      <c r="G665" s="45">
        <v>24709239</v>
      </c>
      <c r="H665" t="s">
        <v>3529</v>
      </c>
      <c r="I665" t="s">
        <v>46</v>
      </c>
      <c r="J665" t="s">
        <v>3530</v>
      </c>
      <c r="K665" s="9" t="s">
        <v>545</v>
      </c>
      <c r="L665" s="32" t="s">
        <v>1144</v>
      </c>
      <c r="M665" t="s">
        <v>3531</v>
      </c>
      <c r="N665" t="s">
        <v>46</v>
      </c>
      <c r="O665" t="str">
        <f>"http://onlinelibrary.wiley.com/page/journal/24709239/homepage/open_access_license_and_copyright.htm"</f>
        <v>http://onlinelibrary.wiley.com/page/journal/24709239/homepage/open_access_license_and_copyright.htm</v>
      </c>
      <c r="P665" t="s">
        <v>35</v>
      </c>
      <c r="Q665" t="s">
        <v>49</v>
      </c>
      <c r="R665" t="s">
        <v>37</v>
      </c>
      <c r="S665" t="s">
        <v>38</v>
      </c>
      <c r="T665" t="s">
        <v>93</v>
      </c>
      <c r="U665" t="s">
        <v>3532</v>
      </c>
      <c r="V665" t="s">
        <v>41</v>
      </c>
      <c r="W665" t="s">
        <v>42</v>
      </c>
      <c r="X665" t="s">
        <v>53</v>
      </c>
    </row>
    <row r="666" spans="1:24" ht="13.5" customHeight="1" x14ac:dyDescent="0.45">
      <c r="A666" t="s">
        <v>3533</v>
      </c>
      <c r="D666">
        <v>19506945</v>
      </c>
      <c r="G666" s="45" t="s">
        <v>3534</v>
      </c>
      <c r="H666" t="s">
        <v>3535</v>
      </c>
      <c r="I666" s="6" t="s">
        <v>29</v>
      </c>
      <c r="J666" t="s">
        <v>3536</v>
      </c>
      <c r="K666" t="s">
        <v>2332</v>
      </c>
      <c r="L666" s="32" t="s">
        <v>3141</v>
      </c>
      <c r="M666" t="s">
        <v>3537</v>
      </c>
      <c r="N666" t="s">
        <v>33</v>
      </c>
      <c r="O666" t="s">
        <v>34</v>
      </c>
      <c r="P666" t="s">
        <v>35</v>
      </c>
      <c r="Q666" t="s">
        <v>61</v>
      </c>
      <c r="R666" t="s">
        <v>172</v>
      </c>
      <c r="S666" s="1" t="s">
        <v>3538</v>
      </c>
      <c r="T666" t="s">
        <v>39</v>
      </c>
      <c r="U666" t="s">
        <v>3539</v>
      </c>
      <c r="V666" t="s">
        <v>80</v>
      </c>
      <c r="W666" s="1" t="s">
        <v>3538</v>
      </c>
      <c r="X666" t="s">
        <v>53</v>
      </c>
    </row>
    <row r="667" spans="1:24" ht="13.5" customHeight="1" x14ac:dyDescent="0.45">
      <c r="A667" t="s">
        <v>3540</v>
      </c>
      <c r="B667" t="s">
        <v>25</v>
      </c>
      <c r="C667" t="s">
        <v>25</v>
      </c>
      <c r="D667" t="s">
        <v>3541</v>
      </c>
      <c r="E667" t="s">
        <v>3542</v>
      </c>
      <c r="F667">
        <v>10.1111</v>
      </c>
      <c r="G667" s="45">
        <v>13652338</v>
      </c>
      <c r="H667" t="s">
        <v>3543</v>
      </c>
      <c r="I667" s="6" t="s">
        <v>29</v>
      </c>
      <c r="J667" t="s">
        <v>3544</v>
      </c>
      <c r="K667" t="s">
        <v>100</v>
      </c>
      <c r="L667" s="32" t="s">
        <v>161</v>
      </c>
      <c r="M667" s="1" t="s">
        <v>3544</v>
      </c>
      <c r="N667" t="s">
        <v>33</v>
      </c>
      <c r="O667" t="s">
        <v>34</v>
      </c>
      <c r="P667" t="s">
        <v>35</v>
      </c>
      <c r="Q667" t="s">
        <v>61</v>
      </c>
      <c r="R667" t="s">
        <v>50</v>
      </c>
      <c r="S667" t="s">
        <v>38</v>
      </c>
      <c r="T667" t="s">
        <v>39</v>
      </c>
      <c r="U667" t="s">
        <v>3545</v>
      </c>
      <c r="V667" t="s">
        <v>80</v>
      </c>
      <c r="W667" t="s">
        <v>42</v>
      </c>
      <c r="X667" t="s">
        <v>115</v>
      </c>
    </row>
    <row r="668" spans="1:24" ht="13.5" customHeight="1" x14ac:dyDescent="0.45">
      <c r="A668" t="s">
        <v>3546</v>
      </c>
      <c r="B668" t="s">
        <v>25</v>
      </c>
      <c r="C668" t="s">
        <v>25</v>
      </c>
      <c r="D668" t="s">
        <v>3547</v>
      </c>
      <c r="E668" t="s">
        <v>3548</v>
      </c>
      <c r="F668">
        <v>10.100099999999999</v>
      </c>
      <c r="G668" s="45">
        <v>20423292</v>
      </c>
      <c r="H668" t="s">
        <v>3549</v>
      </c>
      <c r="I668" s="6" t="s">
        <v>29</v>
      </c>
      <c r="J668" t="s">
        <v>3550</v>
      </c>
      <c r="K668" t="s">
        <v>100</v>
      </c>
      <c r="L668" s="32" t="s">
        <v>1066</v>
      </c>
      <c r="M668" s="1" t="s">
        <v>3550</v>
      </c>
      <c r="N668" t="s">
        <v>33</v>
      </c>
      <c r="O668" t="s">
        <v>34</v>
      </c>
      <c r="P668" t="s">
        <v>35</v>
      </c>
      <c r="Q668" t="s">
        <v>61</v>
      </c>
      <c r="R668" t="s">
        <v>172</v>
      </c>
      <c r="S668" t="s">
        <v>38</v>
      </c>
      <c r="T668" t="s">
        <v>39</v>
      </c>
      <c r="U668" t="s">
        <v>40</v>
      </c>
      <c r="V668" t="s">
        <v>41</v>
      </c>
      <c r="W668" t="s">
        <v>42</v>
      </c>
      <c r="X668" t="s">
        <v>53</v>
      </c>
    </row>
    <row r="669" spans="1:24" ht="13.5" customHeight="1" x14ac:dyDescent="0.45">
      <c r="A669" t="s">
        <v>3551</v>
      </c>
      <c r="B669" t="s">
        <v>25</v>
      </c>
      <c r="C669" t="s">
        <v>25</v>
      </c>
      <c r="D669" t="s">
        <v>3552</v>
      </c>
      <c r="E669" t="s">
        <v>3553</v>
      </c>
      <c r="F669">
        <v>10.100099999999999</v>
      </c>
      <c r="G669" s="45">
        <v>20423306</v>
      </c>
      <c r="H669" t="s">
        <v>3554</v>
      </c>
      <c r="I669" s="6" t="s">
        <v>29</v>
      </c>
      <c r="J669" t="s">
        <v>3555</v>
      </c>
      <c r="K669" t="s">
        <v>100</v>
      </c>
      <c r="L669" s="32" t="s">
        <v>219</v>
      </c>
      <c r="M669" s="1" t="s">
        <v>3555</v>
      </c>
      <c r="N669" t="s">
        <v>33</v>
      </c>
      <c r="O669" t="s">
        <v>34</v>
      </c>
      <c r="P669" t="s">
        <v>35</v>
      </c>
      <c r="Q669" t="s">
        <v>61</v>
      </c>
      <c r="R669" t="s">
        <v>172</v>
      </c>
      <c r="S669" t="s">
        <v>38</v>
      </c>
      <c r="T669" t="s">
        <v>39</v>
      </c>
      <c r="U669" t="s">
        <v>40</v>
      </c>
      <c r="V669" t="s">
        <v>41</v>
      </c>
      <c r="W669" t="s">
        <v>42</v>
      </c>
      <c r="X669" t="s">
        <v>53</v>
      </c>
    </row>
    <row r="670" spans="1:24" ht="13.5" customHeight="1" x14ac:dyDescent="0.45">
      <c r="A670" t="s">
        <v>3556</v>
      </c>
      <c r="B670" t="s">
        <v>3557</v>
      </c>
      <c r="C670" t="s">
        <v>25</v>
      </c>
      <c r="D670" t="s">
        <v>3558</v>
      </c>
      <c r="E670" t="s">
        <v>3558</v>
      </c>
      <c r="F670">
        <v>10.100099999999999</v>
      </c>
      <c r="G670" s="45">
        <v>20423306</v>
      </c>
      <c r="H670" t="s">
        <v>3559</v>
      </c>
      <c r="I670" t="s">
        <v>86</v>
      </c>
      <c r="J670" t="s">
        <v>77</v>
      </c>
      <c r="K670" t="s">
        <v>77</v>
      </c>
      <c r="L670" s="32" t="s">
        <v>77</v>
      </c>
      <c r="M670" t="s">
        <v>77</v>
      </c>
      <c r="N670" t="s">
        <v>33</v>
      </c>
      <c r="O670" t="s">
        <v>34</v>
      </c>
      <c r="P670" t="s">
        <v>35</v>
      </c>
      <c r="Q670" t="s">
        <v>61</v>
      </c>
      <c r="R670" t="s">
        <v>415</v>
      </c>
      <c r="S670" t="s">
        <v>38</v>
      </c>
      <c r="T670" t="s">
        <v>93</v>
      </c>
      <c r="U670" t="s">
        <v>3560</v>
      </c>
      <c r="V670" t="s">
        <v>81</v>
      </c>
      <c r="W670" t="s">
        <v>42</v>
      </c>
      <c r="X670" t="s">
        <v>115</v>
      </c>
    </row>
    <row r="671" spans="1:24" ht="13.5" customHeight="1" x14ac:dyDescent="0.45">
      <c r="A671" t="s">
        <v>3561</v>
      </c>
      <c r="B671" t="s">
        <v>25</v>
      </c>
      <c r="C671" t="s">
        <v>25</v>
      </c>
      <c r="D671" t="s">
        <v>3562</v>
      </c>
      <c r="E671" t="s">
        <v>3563</v>
      </c>
      <c r="F671">
        <v>10.1111</v>
      </c>
      <c r="G671" s="45">
        <v>14390310</v>
      </c>
      <c r="H671" t="s">
        <v>3564</v>
      </c>
      <c r="I671" s="6" t="s">
        <v>29</v>
      </c>
      <c r="J671" t="s">
        <v>3565</v>
      </c>
      <c r="K671" t="s">
        <v>100</v>
      </c>
      <c r="L671" s="32" t="s">
        <v>197</v>
      </c>
      <c r="M671" s="1" t="s">
        <v>3565</v>
      </c>
      <c r="N671" t="s">
        <v>33</v>
      </c>
      <c r="O671" t="s">
        <v>34</v>
      </c>
      <c r="P671" t="s">
        <v>35</v>
      </c>
      <c r="Q671" t="s">
        <v>61</v>
      </c>
      <c r="R671" t="s">
        <v>111</v>
      </c>
      <c r="S671" t="s">
        <v>38</v>
      </c>
      <c r="T671" t="s">
        <v>39</v>
      </c>
      <c r="U671" t="s">
        <v>40</v>
      </c>
      <c r="V671" t="s">
        <v>41</v>
      </c>
      <c r="W671" t="s">
        <v>42</v>
      </c>
      <c r="X671" t="s">
        <v>53</v>
      </c>
    </row>
    <row r="672" spans="1:24" ht="13.5" customHeight="1" x14ac:dyDescent="0.45">
      <c r="A672" t="s">
        <v>3566</v>
      </c>
      <c r="B672" t="s">
        <v>25</v>
      </c>
      <c r="C672" t="s">
        <v>25</v>
      </c>
      <c r="D672" t="s">
        <v>3567</v>
      </c>
      <c r="E672" t="s">
        <v>3568</v>
      </c>
      <c r="F672">
        <v>10.1111</v>
      </c>
      <c r="G672" s="45">
        <v>15481352</v>
      </c>
      <c r="H672" t="s">
        <v>3569</v>
      </c>
      <c r="I672" s="6" t="s">
        <v>29</v>
      </c>
      <c r="J672" t="s">
        <v>3570</v>
      </c>
      <c r="K672" t="s">
        <v>100</v>
      </c>
      <c r="L672" s="32" t="s">
        <v>852</v>
      </c>
      <c r="M672" s="1" t="s">
        <v>237</v>
      </c>
      <c r="N672" t="s">
        <v>78</v>
      </c>
      <c r="O672" t="s">
        <v>627</v>
      </c>
      <c r="P672" t="s">
        <v>79</v>
      </c>
      <c r="Q672" t="s">
        <v>79</v>
      </c>
      <c r="R672" t="s">
        <v>415</v>
      </c>
      <c r="S672" t="s">
        <v>38</v>
      </c>
      <c r="T672" t="s">
        <v>93</v>
      </c>
      <c r="U672" t="s">
        <v>3571</v>
      </c>
      <c r="V672" t="s">
        <v>80</v>
      </c>
      <c r="W672" t="s">
        <v>42</v>
      </c>
      <c r="X672" t="s">
        <v>53</v>
      </c>
    </row>
    <row r="673" spans="1:24" ht="13.5" customHeight="1" x14ac:dyDescent="0.45">
      <c r="A673" t="s">
        <v>3572</v>
      </c>
      <c r="E673" t="s">
        <v>3573</v>
      </c>
      <c r="F673">
        <v>10.421799999999999</v>
      </c>
      <c r="G673" s="45">
        <v>22337326</v>
      </c>
      <c r="H673" t="s">
        <v>3574</v>
      </c>
      <c r="I673" t="s">
        <v>86</v>
      </c>
      <c r="J673" t="s">
        <v>3575</v>
      </c>
      <c r="K673" t="s">
        <v>77</v>
      </c>
      <c r="L673" s="32" t="s">
        <v>77</v>
      </c>
      <c r="M673" t="s">
        <v>77</v>
      </c>
      <c r="N673" t="s">
        <v>33</v>
      </c>
      <c r="O673" t="s">
        <v>34</v>
      </c>
      <c r="P673" t="s">
        <v>35</v>
      </c>
      <c r="Q673" t="s">
        <v>61</v>
      </c>
      <c r="R673" t="s">
        <v>80</v>
      </c>
      <c r="S673" t="s">
        <v>38</v>
      </c>
      <c r="T673" t="s">
        <v>77</v>
      </c>
      <c r="V673" t="s">
        <v>41</v>
      </c>
      <c r="W673" t="s">
        <v>42</v>
      </c>
      <c r="X673" t="s">
        <v>43</v>
      </c>
    </row>
    <row r="674" spans="1:24" ht="13.5" customHeight="1" x14ac:dyDescent="0.45">
      <c r="A674" t="s">
        <v>3576</v>
      </c>
      <c r="B674" t="s">
        <v>25</v>
      </c>
      <c r="C674" t="s">
        <v>25</v>
      </c>
      <c r="D674" t="s">
        <v>3577</v>
      </c>
      <c r="E674" t="s">
        <v>3578</v>
      </c>
      <c r="F674">
        <v>10.1111</v>
      </c>
      <c r="G674" s="45" t="s">
        <v>3579</v>
      </c>
      <c r="H674" t="s">
        <v>3580</v>
      </c>
      <c r="I674" s="6" t="s">
        <v>29</v>
      </c>
      <c r="J674" t="s">
        <v>3581</v>
      </c>
      <c r="K674" t="s">
        <v>100</v>
      </c>
      <c r="L674" s="32" t="s">
        <v>6571</v>
      </c>
      <c r="M674" s="1" t="s">
        <v>3581</v>
      </c>
      <c r="N674" t="s">
        <v>33</v>
      </c>
      <c r="O674" t="s">
        <v>34</v>
      </c>
      <c r="P674" t="s">
        <v>35</v>
      </c>
      <c r="Q674" t="s">
        <v>36</v>
      </c>
      <c r="R674" t="s">
        <v>172</v>
      </c>
      <c r="S674" t="s">
        <v>38</v>
      </c>
      <c r="T674" t="s">
        <v>39</v>
      </c>
      <c r="U674" t="s">
        <v>40</v>
      </c>
      <c r="V674" t="s">
        <v>81</v>
      </c>
      <c r="W674" t="s">
        <v>42</v>
      </c>
      <c r="X674" t="s">
        <v>43</v>
      </c>
    </row>
    <row r="675" spans="1:24" ht="13.5" customHeight="1" x14ac:dyDescent="0.45">
      <c r="A675" t="s">
        <v>3582</v>
      </c>
      <c r="B675" t="s">
        <v>25</v>
      </c>
      <c r="C675" t="s">
        <v>25</v>
      </c>
      <c r="D675" t="s">
        <v>3583</v>
      </c>
      <c r="E675" t="s">
        <v>3584</v>
      </c>
      <c r="F675">
        <v>10.100199999999999</v>
      </c>
      <c r="G675" s="45">
        <v>10990968</v>
      </c>
      <c r="H675" t="s">
        <v>3585</v>
      </c>
      <c r="I675" s="6" t="s">
        <v>29</v>
      </c>
      <c r="K675" t="s">
        <v>100</v>
      </c>
      <c r="L675" s="32" t="s">
        <v>3586</v>
      </c>
      <c r="M675" s="1" t="s">
        <v>237</v>
      </c>
      <c r="N675" t="s">
        <v>33</v>
      </c>
      <c r="O675" t="s">
        <v>34</v>
      </c>
      <c r="P675" t="s">
        <v>35</v>
      </c>
      <c r="Q675" t="s">
        <v>61</v>
      </c>
      <c r="R675" t="s">
        <v>50</v>
      </c>
      <c r="S675" t="s">
        <v>38</v>
      </c>
      <c r="T675" t="s">
        <v>39</v>
      </c>
      <c r="U675" t="s">
        <v>40</v>
      </c>
      <c r="V675" t="s">
        <v>41</v>
      </c>
      <c r="W675" t="s">
        <v>42</v>
      </c>
      <c r="X675" t="s">
        <v>43</v>
      </c>
    </row>
    <row r="676" spans="1:24" ht="13.5" customHeight="1" x14ac:dyDescent="0.45">
      <c r="A676" t="s">
        <v>3587</v>
      </c>
      <c r="B676" t="s">
        <v>25</v>
      </c>
      <c r="C676" t="s">
        <v>25</v>
      </c>
      <c r="D676" t="s">
        <v>3588</v>
      </c>
      <c r="E676" t="s">
        <v>3589</v>
      </c>
      <c r="F676">
        <v>10.1111</v>
      </c>
      <c r="G676" s="45" t="s">
        <v>3590</v>
      </c>
      <c r="H676" t="s">
        <v>3591</v>
      </c>
      <c r="I676" s="6" t="s">
        <v>29</v>
      </c>
      <c r="J676" t="s">
        <v>3592</v>
      </c>
      <c r="K676" t="s">
        <v>100</v>
      </c>
      <c r="L676" s="32" t="s">
        <v>152</v>
      </c>
      <c r="M676" s="1" t="s">
        <v>3592</v>
      </c>
      <c r="N676" t="s">
        <v>33</v>
      </c>
      <c r="O676" t="s">
        <v>34</v>
      </c>
      <c r="P676" t="s">
        <v>35</v>
      </c>
      <c r="Q676" t="s">
        <v>36</v>
      </c>
      <c r="R676" t="s">
        <v>50</v>
      </c>
      <c r="S676" t="s">
        <v>38</v>
      </c>
      <c r="T676" t="s">
        <v>39</v>
      </c>
      <c r="U676" t="s">
        <v>40</v>
      </c>
      <c r="V676" t="s">
        <v>41</v>
      </c>
      <c r="W676" t="s">
        <v>42</v>
      </c>
      <c r="X676" t="s">
        <v>43</v>
      </c>
    </row>
    <row r="677" spans="1:24" ht="13.5" customHeight="1" x14ac:dyDescent="0.45">
      <c r="A677" s="38" t="s">
        <v>3593</v>
      </c>
      <c r="B677" t="s">
        <v>3593</v>
      </c>
      <c r="E677">
        <v>13652354</v>
      </c>
      <c r="G677" s="45">
        <v>13652354</v>
      </c>
      <c r="H677" t="s">
        <v>3594</v>
      </c>
      <c r="I677" t="s">
        <v>46</v>
      </c>
      <c r="J677" t="s">
        <v>3595</v>
      </c>
      <c r="K677" s="9" t="s">
        <v>48</v>
      </c>
      <c r="L677" s="32" t="s">
        <v>4615</v>
      </c>
      <c r="M677" t="s">
        <v>3595</v>
      </c>
      <c r="N677" t="s">
        <v>46</v>
      </c>
      <c r="O677" t="s">
        <v>34</v>
      </c>
      <c r="P677" t="s">
        <v>35</v>
      </c>
      <c r="Q677" t="s">
        <v>49</v>
      </c>
      <c r="R677" t="s">
        <v>50</v>
      </c>
      <c r="S677" t="s">
        <v>51</v>
      </c>
      <c r="T677" t="s">
        <v>39</v>
      </c>
      <c r="U677" t="s">
        <v>3596</v>
      </c>
      <c r="V677" t="s">
        <v>41</v>
      </c>
      <c r="W677" t="s">
        <v>3596</v>
      </c>
      <c r="X677" t="s">
        <v>53</v>
      </c>
    </row>
    <row r="678" spans="1:24" ht="13.5" customHeight="1" x14ac:dyDescent="0.45">
      <c r="A678" t="s">
        <v>3597</v>
      </c>
      <c r="B678" t="s">
        <v>25</v>
      </c>
      <c r="C678" t="s">
        <v>25</v>
      </c>
      <c r="D678" t="s">
        <v>3598</v>
      </c>
      <c r="E678" t="s">
        <v>3599</v>
      </c>
      <c r="F678">
        <v>10.1111</v>
      </c>
      <c r="G678" s="45">
        <v>13652362</v>
      </c>
      <c r="H678" t="s">
        <v>3600</v>
      </c>
      <c r="I678" s="6" t="s">
        <v>29</v>
      </c>
      <c r="J678" t="s">
        <v>3601</v>
      </c>
      <c r="K678" t="s">
        <v>100</v>
      </c>
      <c r="L678" s="32" t="s">
        <v>724</v>
      </c>
      <c r="M678" s="1" t="s">
        <v>237</v>
      </c>
      <c r="N678" t="s">
        <v>33</v>
      </c>
      <c r="O678" t="s">
        <v>34</v>
      </c>
      <c r="P678" t="s">
        <v>35</v>
      </c>
      <c r="Q678" t="s">
        <v>61</v>
      </c>
      <c r="R678" t="s">
        <v>172</v>
      </c>
      <c r="S678" t="s">
        <v>38</v>
      </c>
      <c r="T678" t="s">
        <v>39</v>
      </c>
      <c r="U678" t="s">
        <v>40</v>
      </c>
      <c r="V678" t="s">
        <v>41</v>
      </c>
      <c r="W678" t="s">
        <v>42</v>
      </c>
      <c r="X678" t="s">
        <v>53</v>
      </c>
    </row>
    <row r="679" spans="1:24" ht="15.75" customHeight="1" x14ac:dyDescent="0.45">
      <c r="A679" t="s">
        <v>3602</v>
      </c>
      <c r="B679" t="s">
        <v>25</v>
      </c>
      <c r="C679" t="s">
        <v>25</v>
      </c>
      <c r="D679" t="s">
        <v>3603</v>
      </c>
      <c r="E679" t="s">
        <v>3604</v>
      </c>
      <c r="F679">
        <v>10.1111</v>
      </c>
      <c r="G679" s="45">
        <v>16000579</v>
      </c>
      <c r="H679" t="s">
        <v>3605</v>
      </c>
      <c r="I679" s="6" t="s">
        <v>29</v>
      </c>
      <c r="J679" t="s">
        <v>3606</v>
      </c>
      <c r="K679" t="s">
        <v>100</v>
      </c>
      <c r="L679" s="32" t="s">
        <v>674</v>
      </c>
      <c r="M679" s="1" t="s">
        <v>3606</v>
      </c>
      <c r="N679" t="s">
        <v>33</v>
      </c>
      <c r="O679" t="s">
        <v>34</v>
      </c>
      <c r="P679" t="s">
        <v>35</v>
      </c>
      <c r="Q679" t="s">
        <v>61</v>
      </c>
      <c r="R679" t="s">
        <v>3607</v>
      </c>
      <c r="S679" t="s">
        <v>38</v>
      </c>
      <c r="T679" t="s">
        <v>39</v>
      </c>
      <c r="U679" t="s">
        <v>40</v>
      </c>
      <c r="V679" t="s">
        <v>41</v>
      </c>
      <c r="W679" t="s">
        <v>42</v>
      </c>
      <c r="X679" t="s">
        <v>43</v>
      </c>
    </row>
    <row r="680" spans="1:24" ht="13.5" customHeight="1" x14ac:dyDescent="0.45">
      <c r="A680" t="s">
        <v>3608</v>
      </c>
      <c r="B680" t="s">
        <v>25</v>
      </c>
      <c r="C680" t="s">
        <v>25</v>
      </c>
      <c r="D680" t="s">
        <v>3609</v>
      </c>
      <c r="E680" t="s">
        <v>3610</v>
      </c>
      <c r="F680">
        <v>10.1111</v>
      </c>
      <c r="G680" s="45">
        <v>14653435</v>
      </c>
      <c r="H680" t="s">
        <v>3611</v>
      </c>
      <c r="I680" s="6" t="s">
        <v>29</v>
      </c>
      <c r="J680" t="s">
        <v>3612</v>
      </c>
      <c r="K680" t="s">
        <v>100</v>
      </c>
      <c r="L680" s="32" t="s">
        <v>152</v>
      </c>
      <c r="M680" s="1" t="s">
        <v>3612</v>
      </c>
      <c r="N680" t="s">
        <v>33</v>
      </c>
      <c r="O680" t="s">
        <v>34</v>
      </c>
      <c r="P680" t="s">
        <v>35</v>
      </c>
      <c r="Q680" t="s">
        <v>36</v>
      </c>
      <c r="R680" t="s">
        <v>50</v>
      </c>
      <c r="S680" t="s">
        <v>38</v>
      </c>
      <c r="T680" t="s">
        <v>39</v>
      </c>
      <c r="U680" t="s">
        <v>40</v>
      </c>
      <c r="V680" t="s">
        <v>41</v>
      </c>
      <c r="W680" t="s">
        <v>42</v>
      </c>
      <c r="X680" t="s">
        <v>43</v>
      </c>
    </row>
    <row r="681" spans="1:24" ht="13.5" customHeight="1" x14ac:dyDescent="0.45">
      <c r="A681" t="s">
        <v>3613</v>
      </c>
      <c r="B681" t="s">
        <v>25</v>
      </c>
      <c r="C681" t="s">
        <v>25</v>
      </c>
      <c r="D681" t="s">
        <v>3614</v>
      </c>
      <c r="E681" t="s">
        <v>3615</v>
      </c>
      <c r="F681">
        <v>10.1111</v>
      </c>
      <c r="G681" s="45">
        <v>16000609</v>
      </c>
      <c r="H681" t="s">
        <v>3616</v>
      </c>
      <c r="I681" s="6" t="s">
        <v>29</v>
      </c>
      <c r="J681" t="s">
        <v>3617</v>
      </c>
      <c r="K681" s="9" t="s">
        <v>59</v>
      </c>
      <c r="L681" s="32" t="s">
        <v>197</v>
      </c>
      <c r="M681" s="1" t="s">
        <v>3617</v>
      </c>
      <c r="N681" t="s">
        <v>33</v>
      </c>
      <c r="O681" t="s">
        <v>34</v>
      </c>
      <c r="P681" t="s">
        <v>35</v>
      </c>
      <c r="Q681" t="s">
        <v>61</v>
      </c>
      <c r="R681" t="s">
        <v>172</v>
      </c>
      <c r="S681" t="s">
        <v>38</v>
      </c>
      <c r="T681" t="s">
        <v>39</v>
      </c>
      <c r="U681" t="s">
        <v>40</v>
      </c>
      <c r="V681" t="s">
        <v>41</v>
      </c>
      <c r="W681" t="s">
        <v>42</v>
      </c>
      <c r="X681" t="s">
        <v>53</v>
      </c>
    </row>
    <row r="682" spans="1:24" ht="13.5" customHeight="1" x14ac:dyDescent="0.45">
      <c r="A682" t="s">
        <v>3618</v>
      </c>
      <c r="B682">
        <v>2040</v>
      </c>
      <c r="C682" t="s">
        <v>25</v>
      </c>
      <c r="D682" t="s">
        <v>3619</v>
      </c>
      <c r="E682" t="s">
        <v>3620</v>
      </c>
      <c r="F682">
        <v>10.100199999999999</v>
      </c>
      <c r="G682" s="45">
        <v>15214141</v>
      </c>
      <c r="H682" t="s">
        <v>3621</v>
      </c>
      <c r="I682" s="6" t="s">
        <v>29</v>
      </c>
      <c r="J682" t="s">
        <v>3622</v>
      </c>
      <c r="K682" t="s">
        <v>100</v>
      </c>
      <c r="L682" s="32" t="s">
        <v>1513</v>
      </c>
      <c r="M682" s="1" t="s">
        <v>3622</v>
      </c>
      <c r="N682" t="s">
        <v>33</v>
      </c>
      <c r="O682" t="s">
        <v>34</v>
      </c>
      <c r="P682" t="s">
        <v>35</v>
      </c>
      <c r="Q682" t="s">
        <v>61</v>
      </c>
      <c r="R682" t="s">
        <v>172</v>
      </c>
      <c r="S682" t="s">
        <v>38</v>
      </c>
      <c r="T682" t="s">
        <v>39</v>
      </c>
      <c r="U682" t="s">
        <v>40</v>
      </c>
      <c r="V682" t="s">
        <v>41</v>
      </c>
      <c r="W682" t="s">
        <v>42</v>
      </c>
      <c r="X682" t="s">
        <v>3623</v>
      </c>
    </row>
    <row r="683" spans="1:24" ht="13.5" customHeight="1" x14ac:dyDescent="0.45">
      <c r="A683" t="s">
        <v>3624</v>
      </c>
      <c r="B683">
        <v>2005</v>
      </c>
      <c r="C683" t="s">
        <v>25</v>
      </c>
      <c r="D683" t="s">
        <v>3625</v>
      </c>
      <c r="E683" t="s">
        <v>3626</v>
      </c>
      <c r="F683">
        <v>10.100199999999999</v>
      </c>
      <c r="G683" s="45">
        <v>10990682</v>
      </c>
      <c r="H683" t="s">
        <v>3627</v>
      </c>
      <c r="I683" s="6" t="s">
        <v>29</v>
      </c>
      <c r="J683" t="s">
        <v>3628</v>
      </c>
      <c r="K683" s="4" t="s">
        <v>100</v>
      </c>
      <c r="L683" s="32" t="s">
        <v>3896</v>
      </c>
      <c r="M683" s="1" t="s">
        <v>237</v>
      </c>
      <c r="N683" t="s">
        <v>78</v>
      </c>
      <c r="O683" t="s">
        <v>34</v>
      </c>
      <c r="P683" t="s">
        <v>102</v>
      </c>
      <c r="Q683" t="s">
        <v>61</v>
      </c>
      <c r="R683" t="s">
        <v>172</v>
      </c>
      <c r="S683" t="s">
        <v>38</v>
      </c>
      <c r="T683" t="s">
        <v>39</v>
      </c>
      <c r="U683" t="s">
        <v>3629</v>
      </c>
      <c r="V683" t="s">
        <v>41</v>
      </c>
      <c r="W683" t="s">
        <v>42</v>
      </c>
      <c r="X683" t="s">
        <v>53</v>
      </c>
    </row>
    <row r="684" spans="1:24" ht="13.5" customHeight="1" x14ac:dyDescent="0.45">
      <c r="A684" t="s">
        <v>3630</v>
      </c>
      <c r="B684">
        <v>2114</v>
      </c>
      <c r="C684" t="s">
        <v>25</v>
      </c>
      <c r="D684" t="s">
        <v>3631</v>
      </c>
      <c r="E684" t="s">
        <v>3632</v>
      </c>
      <c r="F684">
        <v>10.100199999999999</v>
      </c>
      <c r="G684" s="45">
        <v>14389312</v>
      </c>
      <c r="H684" t="s">
        <v>3633</v>
      </c>
      <c r="I684" s="6" t="s">
        <v>29</v>
      </c>
      <c r="J684" t="s">
        <v>3634</v>
      </c>
      <c r="K684" t="s">
        <v>100</v>
      </c>
      <c r="L684" s="32" t="s">
        <v>2243</v>
      </c>
      <c r="M684" s="1" t="s">
        <v>237</v>
      </c>
      <c r="N684" t="s">
        <v>33</v>
      </c>
      <c r="O684" t="s">
        <v>34</v>
      </c>
      <c r="P684" t="s">
        <v>35</v>
      </c>
      <c r="Q684" t="s">
        <v>61</v>
      </c>
      <c r="R684" t="s">
        <v>172</v>
      </c>
      <c r="S684" t="s">
        <v>38</v>
      </c>
      <c r="T684" t="s">
        <v>93</v>
      </c>
      <c r="U684" t="s">
        <v>3634</v>
      </c>
      <c r="V684" t="s">
        <v>81</v>
      </c>
      <c r="W684" t="s">
        <v>42</v>
      </c>
      <c r="X684" t="s">
        <v>53</v>
      </c>
    </row>
    <row r="685" spans="1:24" ht="13.5" customHeight="1" x14ac:dyDescent="0.45">
      <c r="A685" t="s">
        <v>3635</v>
      </c>
      <c r="B685" t="s">
        <v>25</v>
      </c>
      <c r="C685" t="s">
        <v>25</v>
      </c>
      <c r="D685" t="s">
        <v>3636</v>
      </c>
      <c r="E685" t="s">
        <v>3637</v>
      </c>
      <c r="F685">
        <v>10.1111</v>
      </c>
      <c r="G685" s="45">
        <v>14681331</v>
      </c>
      <c r="H685" t="s">
        <v>3638</v>
      </c>
      <c r="I685" s="6" t="s">
        <v>46</v>
      </c>
      <c r="J685" t="s">
        <v>3639</v>
      </c>
      <c r="K685" s="9" t="s">
        <v>59</v>
      </c>
      <c r="L685" s="32" t="s">
        <v>2350</v>
      </c>
      <c r="M685" s="1" t="s">
        <v>3639</v>
      </c>
      <c r="N685" t="s">
        <v>46</v>
      </c>
      <c r="O685" t="s">
        <v>34</v>
      </c>
      <c r="P685" t="s">
        <v>35</v>
      </c>
      <c r="Q685" t="s">
        <v>49</v>
      </c>
      <c r="R685" t="s">
        <v>50</v>
      </c>
      <c r="S685" t="s">
        <v>38</v>
      </c>
      <c r="T685" t="s">
        <v>39</v>
      </c>
      <c r="U685" t="s">
        <v>40</v>
      </c>
      <c r="V685" t="s">
        <v>41</v>
      </c>
      <c r="W685" t="s">
        <v>42</v>
      </c>
      <c r="X685" t="s">
        <v>53</v>
      </c>
    </row>
    <row r="686" spans="1:24" ht="13.5" customHeight="1" x14ac:dyDescent="0.45">
      <c r="A686" t="s">
        <v>3640</v>
      </c>
      <c r="B686" t="s">
        <v>25</v>
      </c>
      <c r="C686" t="s">
        <v>25</v>
      </c>
      <c r="D686" t="s">
        <v>3641</v>
      </c>
      <c r="E686" t="s">
        <v>3642</v>
      </c>
      <c r="F686">
        <v>10.1111</v>
      </c>
      <c r="G686" s="45">
        <v>14609568</v>
      </c>
      <c r="H686" t="s">
        <v>3643</v>
      </c>
      <c r="I686" s="6" t="s">
        <v>29</v>
      </c>
      <c r="J686" t="s">
        <v>3644</v>
      </c>
      <c r="K686" t="s">
        <v>100</v>
      </c>
      <c r="L686" s="32" t="s">
        <v>1475</v>
      </c>
      <c r="M686" s="1" t="s">
        <v>3644</v>
      </c>
      <c r="N686" t="s">
        <v>33</v>
      </c>
      <c r="O686" t="s">
        <v>34</v>
      </c>
      <c r="P686" t="s">
        <v>35</v>
      </c>
      <c r="Q686" t="s">
        <v>61</v>
      </c>
      <c r="R686" t="s">
        <v>50</v>
      </c>
      <c r="S686" s="8" t="s">
        <v>38</v>
      </c>
      <c r="T686" t="s">
        <v>39</v>
      </c>
      <c r="U686" t="s">
        <v>40</v>
      </c>
      <c r="V686" t="s">
        <v>41</v>
      </c>
      <c r="W686" t="s">
        <v>42</v>
      </c>
      <c r="X686" t="s">
        <v>3645</v>
      </c>
    </row>
    <row r="687" spans="1:24" ht="13.5" customHeight="1" x14ac:dyDescent="0.45">
      <c r="A687" t="s">
        <v>3646</v>
      </c>
      <c r="B687" t="s">
        <v>25</v>
      </c>
      <c r="C687" t="s">
        <v>25</v>
      </c>
      <c r="D687" t="s">
        <v>3647</v>
      </c>
      <c r="E687" t="s">
        <v>3648</v>
      </c>
      <c r="F687">
        <v>10.1111</v>
      </c>
      <c r="G687" s="45">
        <v>16000722</v>
      </c>
      <c r="H687" t="s">
        <v>3649</v>
      </c>
      <c r="I687" s="6" t="s">
        <v>29</v>
      </c>
      <c r="J687" t="s">
        <v>3650</v>
      </c>
      <c r="K687" t="s">
        <v>100</v>
      </c>
      <c r="L687" s="32" t="s">
        <v>10228</v>
      </c>
      <c r="M687" s="1" t="s">
        <v>3650</v>
      </c>
      <c r="N687" t="s">
        <v>33</v>
      </c>
      <c r="O687" t="s">
        <v>34</v>
      </c>
      <c r="P687" t="s">
        <v>35</v>
      </c>
      <c r="Q687" t="s">
        <v>61</v>
      </c>
      <c r="R687" t="s">
        <v>172</v>
      </c>
      <c r="S687" t="s">
        <v>38</v>
      </c>
      <c r="T687" t="s">
        <v>93</v>
      </c>
      <c r="U687" t="s">
        <v>3651</v>
      </c>
      <c r="V687" t="s">
        <v>41</v>
      </c>
      <c r="W687" t="s">
        <v>42</v>
      </c>
      <c r="X687" t="s">
        <v>53</v>
      </c>
    </row>
    <row r="688" spans="1:24" ht="13.5" customHeight="1" x14ac:dyDescent="0.45">
      <c r="A688" t="s">
        <v>3652</v>
      </c>
      <c r="B688">
        <v>2046</v>
      </c>
      <c r="C688" t="s">
        <v>25</v>
      </c>
      <c r="D688" t="s">
        <v>3653</v>
      </c>
      <c r="E688" t="s">
        <v>3654</v>
      </c>
      <c r="F688">
        <v>10.100199999999999</v>
      </c>
      <c r="G688" s="45">
        <v>10990690</v>
      </c>
      <c r="H688" t="s">
        <v>3655</v>
      </c>
      <c r="I688" s="6" t="s">
        <v>29</v>
      </c>
      <c r="J688" t="s">
        <v>3656</v>
      </c>
      <c r="K688" s="9" t="s">
        <v>100</v>
      </c>
      <c r="L688" s="32" t="s">
        <v>10273</v>
      </c>
      <c r="M688" s="1" t="s">
        <v>3657</v>
      </c>
      <c r="N688" t="s">
        <v>78</v>
      </c>
      <c r="O688" t="s">
        <v>34</v>
      </c>
      <c r="P688" t="s">
        <v>102</v>
      </c>
      <c r="Q688" t="s">
        <v>61</v>
      </c>
      <c r="R688" t="s">
        <v>172</v>
      </c>
      <c r="S688" t="s">
        <v>38</v>
      </c>
      <c r="T688" t="s">
        <v>39</v>
      </c>
      <c r="U688" t="s">
        <v>3658</v>
      </c>
      <c r="V688" t="s">
        <v>41</v>
      </c>
      <c r="W688" t="s">
        <v>42</v>
      </c>
      <c r="X688" t="s">
        <v>53</v>
      </c>
    </row>
    <row r="689" spans="1:24" ht="13.5" customHeight="1" x14ac:dyDescent="0.45">
      <c r="A689" t="s">
        <v>3659</v>
      </c>
      <c r="B689" t="s">
        <v>25</v>
      </c>
      <c r="C689" t="s">
        <v>25</v>
      </c>
      <c r="D689" t="s">
        <v>3660</v>
      </c>
      <c r="E689" t="s">
        <v>3661</v>
      </c>
      <c r="F689">
        <v>10.100199999999999</v>
      </c>
      <c r="G689" s="45">
        <v>15322149</v>
      </c>
      <c r="H689" t="s">
        <v>3662</v>
      </c>
      <c r="I689" s="6" t="s">
        <v>29</v>
      </c>
      <c r="J689" t="s">
        <v>3663</v>
      </c>
      <c r="K689" t="s">
        <v>100</v>
      </c>
      <c r="L689" s="32" t="s">
        <v>3115</v>
      </c>
      <c r="M689" s="1" t="s">
        <v>237</v>
      </c>
      <c r="N689" t="s">
        <v>33</v>
      </c>
      <c r="O689" t="s">
        <v>34</v>
      </c>
      <c r="P689" t="s">
        <v>35</v>
      </c>
      <c r="Q689" t="s">
        <v>61</v>
      </c>
      <c r="R689" t="s">
        <v>172</v>
      </c>
      <c r="S689" t="s">
        <v>38</v>
      </c>
      <c r="T689" t="s">
        <v>39</v>
      </c>
      <c r="U689" t="s">
        <v>3664</v>
      </c>
      <c r="V689" t="s">
        <v>80</v>
      </c>
      <c r="W689" t="s">
        <v>42</v>
      </c>
      <c r="X689" t="s">
        <v>43</v>
      </c>
    </row>
    <row r="690" spans="1:24" ht="13.5" customHeight="1" x14ac:dyDescent="0.45">
      <c r="A690" t="s">
        <v>3665</v>
      </c>
      <c r="B690" t="s">
        <v>25</v>
      </c>
      <c r="C690" t="s">
        <v>25</v>
      </c>
      <c r="D690" t="s">
        <v>3666</v>
      </c>
      <c r="E690" t="s">
        <v>3667</v>
      </c>
      <c r="F690">
        <v>10.100199999999999</v>
      </c>
      <c r="G690" s="45">
        <v>10990984</v>
      </c>
      <c r="H690" t="s">
        <v>3668</v>
      </c>
      <c r="I690" s="6" t="s">
        <v>29</v>
      </c>
      <c r="J690" t="s">
        <v>3669</v>
      </c>
      <c r="K690" t="s">
        <v>100</v>
      </c>
      <c r="L690" s="32" t="s">
        <v>786</v>
      </c>
      <c r="M690" s="1" t="s">
        <v>3669</v>
      </c>
      <c r="N690" t="s">
        <v>33</v>
      </c>
      <c r="O690" t="s">
        <v>34</v>
      </c>
      <c r="P690" t="s">
        <v>35</v>
      </c>
      <c r="Q690" t="s">
        <v>61</v>
      </c>
      <c r="R690" t="s">
        <v>50</v>
      </c>
      <c r="S690" t="s">
        <v>38</v>
      </c>
      <c r="T690" t="s">
        <v>39</v>
      </c>
      <c r="U690" t="s">
        <v>40</v>
      </c>
      <c r="V690" t="s">
        <v>80</v>
      </c>
      <c r="W690" t="s">
        <v>42</v>
      </c>
      <c r="X690" t="s">
        <v>53</v>
      </c>
    </row>
    <row r="691" spans="1:24" ht="13.5" customHeight="1" x14ac:dyDescent="0.45">
      <c r="A691" t="s">
        <v>3670</v>
      </c>
      <c r="B691" t="s">
        <v>25</v>
      </c>
      <c r="C691" t="s">
        <v>25</v>
      </c>
      <c r="D691" t="s">
        <v>3671</v>
      </c>
      <c r="E691" t="s">
        <v>3672</v>
      </c>
      <c r="F691">
        <v>10.1111</v>
      </c>
      <c r="G691" s="45">
        <v>14680378</v>
      </c>
      <c r="H691" t="s">
        <v>3673</v>
      </c>
      <c r="I691" s="6" t="s">
        <v>29</v>
      </c>
      <c r="J691" t="s">
        <v>3674</v>
      </c>
      <c r="K691" t="s">
        <v>100</v>
      </c>
      <c r="L691" s="32" t="s">
        <v>32</v>
      </c>
      <c r="M691" s="1" t="s">
        <v>3674</v>
      </c>
      <c r="N691" t="s">
        <v>33</v>
      </c>
      <c r="O691" t="s">
        <v>34</v>
      </c>
      <c r="P691" t="s">
        <v>35</v>
      </c>
      <c r="Q691" t="s">
        <v>36</v>
      </c>
      <c r="R691" t="s">
        <v>172</v>
      </c>
      <c r="S691" t="s">
        <v>38</v>
      </c>
      <c r="T691" t="s">
        <v>39</v>
      </c>
      <c r="U691" t="s">
        <v>40</v>
      </c>
      <c r="V691" t="s">
        <v>41</v>
      </c>
      <c r="W691" t="s">
        <v>42</v>
      </c>
      <c r="X691" t="s">
        <v>43</v>
      </c>
    </row>
    <row r="692" spans="1:24" ht="13.5" customHeight="1" x14ac:dyDescent="0.45">
      <c r="A692" t="s">
        <v>3675</v>
      </c>
      <c r="B692" t="s">
        <v>25</v>
      </c>
      <c r="C692" t="s">
        <v>25</v>
      </c>
      <c r="D692" t="s">
        <v>3676</v>
      </c>
      <c r="E692" t="s">
        <v>3677</v>
      </c>
      <c r="F692">
        <v>10.100199999999999</v>
      </c>
      <c r="G692" s="45">
        <v>10990992</v>
      </c>
      <c r="H692" t="s">
        <v>3678</v>
      </c>
      <c r="I692" s="6" t="s">
        <v>29</v>
      </c>
      <c r="J692" t="s">
        <v>3679</v>
      </c>
      <c r="K692" t="s">
        <v>100</v>
      </c>
      <c r="L692" s="32" t="s">
        <v>10236</v>
      </c>
      <c r="M692" s="1" t="s">
        <v>3679</v>
      </c>
      <c r="N692" t="s">
        <v>33</v>
      </c>
      <c r="O692" t="s">
        <v>34</v>
      </c>
      <c r="P692" t="s">
        <v>35</v>
      </c>
      <c r="Q692" t="s">
        <v>61</v>
      </c>
      <c r="R692" t="s">
        <v>172</v>
      </c>
      <c r="S692" t="s">
        <v>38</v>
      </c>
      <c r="T692" t="s">
        <v>39</v>
      </c>
      <c r="U692" t="s">
        <v>40</v>
      </c>
      <c r="V692" t="s">
        <v>41</v>
      </c>
      <c r="W692" t="s">
        <v>42</v>
      </c>
      <c r="X692" t="s">
        <v>43</v>
      </c>
    </row>
    <row r="693" spans="1:24" ht="13.5" customHeight="1" x14ac:dyDescent="0.45">
      <c r="A693" t="s">
        <v>3680</v>
      </c>
      <c r="B693" t="s">
        <v>25</v>
      </c>
      <c r="C693" t="s">
        <v>25</v>
      </c>
      <c r="D693" t="s">
        <v>3681</v>
      </c>
      <c r="E693" t="s">
        <v>3682</v>
      </c>
      <c r="F693">
        <v>10.1111</v>
      </c>
      <c r="G693" s="45">
        <v>13652389</v>
      </c>
      <c r="H693" t="s">
        <v>3683</v>
      </c>
      <c r="I693" s="6" t="s">
        <v>29</v>
      </c>
      <c r="J693" t="s">
        <v>3684</v>
      </c>
      <c r="K693" t="s">
        <v>100</v>
      </c>
      <c r="L693" s="32" t="s">
        <v>4927</v>
      </c>
      <c r="M693" s="1" t="s">
        <v>3684</v>
      </c>
      <c r="N693" t="s">
        <v>33</v>
      </c>
      <c r="O693" t="s">
        <v>34</v>
      </c>
      <c r="P693" t="s">
        <v>35</v>
      </c>
      <c r="Q693" t="s">
        <v>61</v>
      </c>
      <c r="R693" t="s">
        <v>50</v>
      </c>
      <c r="S693" t="s">
        <v>38</v>
      </c>
      <c r="T693" t="s">
        <v>39</v>
      </c>
      <c r="U693" t="s">
        <v>40</v>
      </c>
      <c r="V693" t="s">
        <v>41</v>
      </c>
      <c r="W693" t="s">
        <v>42</v>
      </c>
      <c r="X693" t="s">
        <v>53</v>
      </c>
    </row>
    <row r="694" spans="1:24" ht="13.5" customHeight="1" x14ac:dyDescent="0.45">
      <c r="A694" t="s">
        <v>3680</v>
      </c>
      <c r="E694" t="s">
        <v>3685</v>
      </c>
      <c r="G694" s="45">
        <v>15367290</v>
      </c>
      <c r="H694" t="s">
        <v>3686</v>
      </c>
      <c r="I694" s="6" t="s">
        <v>46</v>
      </c>
      <c r="J694" s="1" t="s">
        <v>3687</v>
      </c>
      <c r="K694" t="s">
        <v>100</v>
      </c>
      <c r="L694" s="32">
        <v>2680</v>
      </c>
      <c r="M694" s="1" t="s">
        <v>3687</v>
      </c>
      <c r="N694" t="s">
        <v>46</v>
      </c>
      <c r="O694" t="s">
        <v>34</v>
      </c>
      <c r="P694" t="s">
        <v>35</v>
      </c>
      <c r="Q694" t="s">
        <v>49</v>
      </c>
      <c r="R694" t="s">
        <v>172</v>
      </c>
      <c r="S694" s="1" t="s">
        <v>3688</v>
      </c>
      <c r="T694" t="s">
        <v>39</v>
      </c>
      <c r="U694" s="1" t="s">
        <v>3688</v>
      </c>
      <c r="V694" t="s">
        <v>41</v>
      </c>
      <c r="W694" s="1" t="s">
        <v>3688</v>
      </c>
      <c r="X694" t="s">
        <v>43</v>
      </c>
    </row>
    <row r="695" spans="1:24" ht="13.5" customHeight="1" x14ac:dyDescent="0.45">
      <c r="A695" t="s">
        <v>3689</v>
      </c>
      <c r="B695" t="s">
        <v>25</v>
      </c>
      <c r="C695" t="s">
        <v>25</v>
      </c>
      <c r="D695" t="s">
        <v>3690</v>
      </c>
      <c r="E695" t="s">
        <v>3691</v>
      </c>
      <c r="F695">
        <v>10.1111</v>
      </c>
      <c r="G695" s="45">
        <v>14680386</v>
      </c>
      <c r="H695" t="s">
        <v>3692</v>
      </c>
      <c r="I695" s="6" t="s">
        <v>29</v>
      </c>
      <c r="J695" t="s">
        <v>3693</v>
      </c>
      <c r="K695" t="s">
        <v>100</v>
      </c>
      <c r="L695" s="32" t="s">
        <v>642</v>
      </c>
      <c r="M695" s="8" t="s">
        <v>3693</v>
      </c>
      <c r="N695" t="s">
        <v>33</v>
      </c>
      <c r="O695" t="s">
        <v>34</v>
      </c>
      <c r="P695" t="s">
        <v>35</v>
      </c>
      <c r="Q695" t="s">
        <v>36</v>
      </c>
      <c r="R695" t="s">
        <v>172</v>
      </c>
      <c r="S695" t="s">
        <v>38</v>
      </c>
      <c r="T695" t="s">
        <v>39</v>
      </c>
      <c r="U695" t="s">
        <v>40</v>
      </c>
      <c r="V695" t="s">
        <v>41</v>
      </c>
      <c r="W695" t="s">
        <v>42</v>
      </c>
      <c r="X695" t="s">
        <v>43</v>
      </c>
    </row>
    <row r="696" spans="1:24" ht="13.5" customHeight="1" x14ac:dyDescent="0.45">
      <c r="A696" t="s">
        <v>3694</v>
      </c>
      <c r="B696" t="s">
        <v>25</v>
      </c>
      <c r="C696" t="s">
        <v>25</v>
      </c>
      <c r="D696" t="s">
        <v>3695</v>
      </c>
      <c r="E696" t="s">
        <v>3696</v>
      </c>
      <c r="F696">
        <v>10.100199999999999</v>
      </c>
      <c r="G696" s="45">
        <v>17404762</v>
      </c>
      <c r="H696" t="s">
        <v>3697</v>
      </c>
      <c r="I696" s="6" t="s">
        <v>29</v>
      </c>
      <c r="J696" t="s">
        <v>3698</v>
      </c>
      <c r="K696" t="s">
        <v>100</v>
      </c>
      <c r="L696" s="32" t="s">
        <v>152</v>
      </c>
      <c r="M696" s="1" t="s">
        <v>3698</v>
      </c>
      <c r="N696" t="s">
        <v>33</v>
      </c>
      <c r="O696" t="s">
        <v>34</v>
      </c>
      <c r="P696" t="s">
        <v>35</v>
      </c>
      <c r="Q696" t="s">
        <v>36</v>
      </c>
      <c r="R696" t="s">
        <v>172</v>
      </c>
      <c r="S696" t="s">
        <v>38</v>
      </c>
      <c r="T696" t="s">
        <v>39</v>
      </c>
      <c r="U696" t="s">
        <v>40</v>
      </c>
      <c r="V696" t="s">
        <v>80</v>
      </c>
      <c r="W696" t="s">
        <v>42</v>
      </c>
      <c r="X696" t="s">
        <v>43</v>
      </c>
    </row>
    <row r="697" spans="1:24" ht="13.5" customHeight="1" x14ac:dyDescent="0.45">
      <c r="A697" t="s">
        <v>3699</v>
      </c>
      <c r="E697" t="s">
        <v>3700</v>
      </c>
      <c r="F697">
        <v>10.100199999999999</v>
      </c>
      <c r="G697" s="45">
        <v>23806567</v>
      </c>
      <c r="H697" t="s">
        <v>3701</v>
      </c>
      <c r="I697" s="6" t="s">
        <v>29</v>
      </c>
      <c r="J697" t="s">
        <v>3702</v>
      </c>
      <c r="K697" t="s">
        <v>100</v>
      </c>
      <c r="L697" s="32" t="s">
        <v>6571</v>
      </c>
      <c r="O697" t="s">
        <v>34</v>
      </c>
      <c r="P697" t="s">
        <v>35</v>
      </c>
      <c r="Q697" t="s">
        <v>36</v>
      </c>
      <c r="R697" t="s">
        <v>50</v>
      </c>
      <c r="S697" t="s">
        <v>38</v>
      </c>
      <c r="T697" t="s">
        <v>39</v>
      </c>
      <c r="U697" t="s">
        <v>40</v>
      </c>
      <c r="V697" t="s">
        <v>41</v>
      </c>
      <c r="W697" t="s">
        <v>42</v>
      </c>
      <c r="X697" t="s">
        <v>43</v>
      </c>
    </row>
    <row r="698" spans="1:24" ht="13.5" customHeight="1" x14ac:dyDescent="0.45">
      <c r="A698" t="s">
        <v>3703</v>
      </c>
      <c r="B698" t="s">
        <v>3704</v>
      </c>
      <c r="C698" t="s">
        <v>25</v>
      </c>
      <c r="D698" t="s">
        <v>25</v>
      </c>
      <c r="E698" t="s">
        <v>25</v>
      </c>
      <c r="F698">
        <v>10.100199999999999</v>
      </c>
      <c r="G698" s="45">
        <v>17404762</v>
      </c>
      <c r="H698" t="s">
        <v>3705</v>
      </c>
      <c r="I698" t="s">
        <v>86</v>
      </c>
      <c r="J698" t="s">
        <v>77</v>
      </c>
      <c r="K698" t="s">
        <v>77</v>
      </c>
      <c r="L698" s="32" t="s">
        <v>77</v>
      </c>
      <c r="M698" t="s">
        <v>77</v>
      </c>
      <c r="N698" t="s">
        <v>33</v>
      </c>
      <c r="O698" t="s">
        <v>34</v>
      </c>
      <c r="P698" t="s">
        <v>35</v>
      </c>
      <c r="Q698" t="s">
        <v>61</v>
      </c>
      <c r="R698" t="s">
        <v>172</v>
      </c>
      <c r="S698" t="s">
        <v>38</v>
      </c>
      <c r="T698" t="s">
        <v>39</v>
      </c>
      <c r="U698" t="s">
        <v>40</v>
      </c>
      <c r="V698" t="s">
        <v>81</v>
      </c>
      <c r="W698" t="s">
        <v>42</v>
      </c>
      <c r="X698" t="s">
        <v>115</v>
      </c>
    </row>
    <row r="699" spans="1:24" ht="13.5" customHeight="1" x14ac:dyDescent="0.45">
      <c r="A699" t="s">
        <v>3706</v>
      </c>
      <c r="B699" t="s">
        <v>3704</v>
      </c>
      <c r="C699" t="s">
        <v>25</v>
      </c>
      <c r="D699" t="s">
        <v>25</v>
      </c>
      <c r="E699" t="s">
        <v>25</v>
      </c>
      <c r="F699">
        <v>10.100199999999999</v>
      </c>
      <c r="G699" s="45">
        <v>17404762</v>
      </c>
      <c r="H699" t="s">
        <v>3707</v>
      </c>
      <c r="I699" t="s">
        <v>86</v>
      </c>
      <c r="J699" t="s">
        <v>77</v>
      </c>
      <c r="K699" t="s">
        <v>77</v>
      </c>
      <c r="L699" s="32" t="s">
        <v>77</v>
      </c>
      <c r="M699" t="s">
        <v>77</v>
      </c>
      <c r="N699" t="s">
        <v>33</v>
      </c>
      <c r="O699" t="s">
        <v>34</v>
      </c>
      <c r="P699" t="s">
        <v>35</v>
      </c>
      <c r="Q699" t="s">
        <v>61</v>
      </c>
      <c r="R699" t="s">
        <v>415</v>
      </c>
      <c r="S699" t="s">
        <v>38</v>
      </c>
      <c r="T699" t="s">
        <v>77</v>
      </c>
      <c r="U699" t="s">
        <v>77</v>
      </c>
      <c r="V699" t="s">
        <v>81</v>
      </c>
      <c r="W699" t="s">
        <v>42</v>
      </c>
      <c r="X699" t="s">
        <v>115</v>
      </c>
    </row>
    <row r="700" spans="1:24" ht="13.5" customHeight="1" x14ac:dyDescent="0.45">
      <c r="A700" t="s">
        <v>3708</v>
      </c>
      <c r="B700" t="s">
        <v>25</v>
      </c>
      <c r="C700" t="s">
        <v>25</v>
      </c>
      <c r="D700" t="s">
        <v>3709</v>
      </c>
      <c r="E700" t="s">
        <v>3710</v>
      </c>
      <c r="F700">
        <v>10.1111</v>
      </c>
      <c r="G700" s="45">
        <v>15585646</v>
      </c>
      <c r="H700" t="s">
        <v>3711</v>
      </c>
      <c r="I700" s="6" t="s">
        <v>29</v>
      </c>
      <c r="J700" t="s">
        <v>3712</v>
      </c>
      <c r="K700" t="s">
        <v>100</v>
      </c>
      <c r="L700" s="32" t="s">
        <v>786</v>
      </c>
      <c r="M700" s="1" t="s">
        <v>3712</v>
      </c>
      <c r="N700" t="s">
        <v>33</v>
      </c>
      <c r="O700" t="s">
        <v>34</v>
      </c>
      <c r="P700" t="s">
        <v>35</v>
      </c>
      <c r="Q700" t="s">
        <v>61</v>
      </c>
      <c r="R700" t="s">
        <v>111</v>
      </c>
      <c r="S700" t="s">
        <v>38</v>
      </c>
      <c r="T700" t="s">
        <v>39</v>
      </c>
      <c r="U700" t="s">
        <v>40</v>
      </c>
      <c r="V700" t="s">
        <v>80</v>
      </c>
      <c r="W700" t="s">
        <v>42</v>
      </c>
      <c r="X700" t="s">
        <v>43</v>
      </c>
    </row>
    <row r="701" spans="1:24" ht="13.5" customHeight="1" x14ac:dyDescent="0.45">
      <c r="A701" t="s">
        <v>3713</v>
      </c>
      <c r="B701" t="s">
        <v>25</v>
      </c>
      <c r="C701" t="s">
        <v>25</v>
      </c>
      <c r="D701" t="s">
        <v>3714</v>
      </c>
      <c r="E701" t="s">
        <v>3715</v>
      </c>
      <c r="F701">
        <v>10.1111</v>
      </c>
      <c r="G701" s="45" t="s">
        <v>3716</v>
      </c>
      <c r="H701" t="s">
        <v>3717</v>
      </c>
      <c r="I701" s="6" t="s">
        <v>29</v>
      </c>
      <c r="J701" t="s">
        <v>3718</v>
      </c>
      <c r="K701" t="s">
        <v>100</v>
      </c>
      <c r="L701" s="32" t="s">
        <v>2989</v>
      </c>
      <c r="M701" s="1" t="s">
        <v>3718</v>
      </c>
      <c r="N701" t="s">
        <v>33</v>
      </c>
      <c r="O701" t="s">
        <v>34</v>
      </c>
      <c r="P701" t="s">
        <v>35</v>
      </c>
      <c r="Q701" t="s">
        <v>61</v>
      </c>
      <c r="R701" t="s">
        <v>172</v>
      </c>
      <c r="S701" t="s">
        <v>38</v>
      </c>
      <c r="T701" t="s">
        <v>39</v>
      </c>
      <c r="U701" t="s">
        <v>40</v>
      </c>
      <c r="V701" t="s">
        <v>41</v>
      </c>
      <c r="W701" t="s">
        <v>42</v>
      </c>
      <c r="X701" t="s">
        <v>53</v>
      </c>
    </row>
    <row r="702" spans="1:24" ht="13.5" customHeight="1" x14ac:dyDescent="0.45">
      <c r="A702" t="s">
        <v>3719</v>
      </c>
      <c r="E702" t="s">
        <v>3720</v>
      </c>
      <c r="F702">
        <v>10.100199999999999</v>
      </c>
      <c r="G702" s="45">
        <v>20563744</v>
      </c>
      <c r="H702" t="s">
        <v>3721</v>
      </c>
      <c r="I702" t="s">
        <v>46</v>
      </c>
      <c r="J702" t="s">
        <v>3722</v>
      </c>
      <c r="K702" t="s">
        <v>109</v>
      </c>
      <c r="L702" s="32" t="s">
        <v>232</v>
      </c>
      <c r="M702" t="s">
        <v>3723</v>
      </c>
      <c r="N702" t="s">
        <v>46</v>
      </c>
      <c r="O702" s="8" t="s">
        <v>3724</v>
      </c>
      <c r="P702" t="s">
        <v>35</v>
      </c>
      <c r="Q702" t="s">
        <v>49</v>
      </c>
      <c r="R702" t="s">
        <v>111</v>
      </c>
      <c r="S702" t="s">
        <v>38</v>
      </c>
      <c r="T702" t="s">
        <v>39</v>
      </c>
      <c r="U702" t="s">
        <v>40</v>
      </c>
      <c r="V702" t="s">
        <v>80</v>
      </c>
      <c r="W702" t="s">
        <v>42</v>
      </c>
      <c r="X702" t="s">
        <v>53</v>
      </c>
    </row>
    <row r="703" spans="1:24" ht="13.5" customHeight="1" x14ac:dyDescent="0.45">
      <c r="A703" t="s">
        <v>3725</v>
      </c>
      <c r="B703" t="s">
        <v>25</v>
      </c>
      <c r="C703" t="s">
        <v>25</v>
      </c>
      <c r="D703" t="s">
        <v>3726</v>
      </c>
      <c r="E703" t="s">
        <v>3727</v>
      </c>
      <c r="F703">
        <v>10.100199999999999</v>
      </c>
      <c r="G703" s="45">
        <v>15206505</v>
      </c>
      <c r="H703" t="s">
        <v>3728</v>
      </c>
      <c r="I703" s="6" t="s">
        <v>29</v>
      </c>
      <c r="J703" t="s">
        <v>3729</v>
      </c>
      <c r="K703" t="s">
        <v>100</v>
      </c>
      <c r="L703" s="32" t="s">
        <v>2602</v>
      </c>
      <c r="M703" s="1" t="s">
        <v>3729</v>
      </c>
      <c r="N703" t="s">
        <v>33</v>
      </c>
      <c r="O703" t="s">
        <v>34</v>
      </c>
      <c r="P703" t="s">
        <v>35</v>
      </c>
      <c r="Q703" t="s">
        <v>61</v>
      </c>
      <c r="R703" t="s">
        <v>50</v>
      </c>
      <c r="S703" t="s">
        <v>38</v>
      </c>
      <c r="T703" t="s">
        <v>39</v>
      </c>
      <c r="U703" t="s">
        <v>40</v>
      </c>
      <c r="V703" t="s">
        <v>41</v>
      </c>
      <c r="W703" t="s">
        <v>42</v>
      </c>
      <c r="X703" t="s">
        <v>53</v>
      </c>
    </row>
    <row r="704" spans="1:24" ht="13.5" customHeight="1" x14ac:dyDescent="0.45">
      <c r="A704" t="s">
        <v>3730</v>
      </c>
      <c r="B704" t="s">
        <v>3731</v>
      </c>
      <c r="C704" t="s">
        <v>25</v>
      </c>
      <c r="D704" t="s">
        <v>3732</v>
      </c>
      <c r="E704" t="s">
        <v>3732</v>
      </c>
      <c r="F704">
        <v>10.100199999999999</v>
      </c>
      <c r="G704" s="45">
        <v>15206505</v>
      </c>
      <c r="H704" t="s">
        <v>3733</v>
      </c>
      <c r="I704" t="s">
        <v>46</v>
      </c>
      <c r="J704" t="s">
        <v>3734</v>
      </c>
      <c r="K704" t="s">
        <v>109</v>
      </c>
      <c r="L704" s="32" t="s">
        <v>3735</v>
      </c>
      <c r="M704" t="s">
        <v>3736</v>
      </c>
      <c r="N704" t="s">
        <v>46</v>
      </c>
      <c r="O704" t="str">
        <f>"http://onlinelibrary.wiley.com/page/journal/17524571/homepage/open_access_license_and_copyright.htm"</f>
        <v>http://onlinelibrary.wiley.com/page/journal/17524571/homepage/open_access_license_and_copyright.htm</v>
      </c>
      <c r="P704" t="s">
        <v>35</v>
      </c>
      <c r="Q704" t="s">
        <v>49</v>
      </c>
      <c r="R704" t="s">
        <v>50</v>
      </c>
      <c r="S704" t="s">
        <v>38</v>
      </c>
      <c r="T704" t="s">
        <v>39</v>
      </c>
      <c r="U704" t="s">
        <v>40</v>
      </c>
      <c r="V704" t="s">
        <v>41</v>
      </c>
      <c r="W704" t="s">
        <v>42</v>
      </c>
      <c r="X704" t="s">
        <v>43</v>
      </c>
    </row>
    <row r="705" spans="1:24" ht="13.5" customHeight="1" x14ac:dyDescent="0.45">
      <c r="A705" t="s">
        <v>3737</v>
      </c>
      <c r="B705" t="s">
        <v>25</v>
      </c>
      <c r="C705" t="s">
        <v>25</v>
      </c>
      <c r="D705" t="s">
        <v>3738</v>
      </c>
      <c r="E705" t="s">
        <v>3739</v>
      </c>
      <c r="F705">
        <v>10.1111</v>
      </c>
      <c r="G705" s="45">
        <v>16000625</v>
      </c>
      <c r="H705" t="s">
        <v>3740</v>
      </c>
      <c r="I705" s="6" t="s">
        <v>29</v>
      </c>
      <c r="J705" t="s">
        <v>3741</v>
      </c>
      <c r="K705" t="s">
        <v>100</v>
      </c>
      <c r="L705" s="32" t="s">
        <v>197</v>
      </c>
      <c r="M705" s="1" t="s">
        <v>3741</v>
      </c>
      <c r="N705" t="s">
        <v>33</v>
      </c>
      <c r="O705" t="s">
        <v>34</v>
      </c>
      <c r="P705" t="s">
        <v>35</v>
      </c>
      <c r="Q705" t="s">
        <v>61</v>
      </c>
      <c r="R705" t="s">
        <v>172</v>
      </c>
      <c r="S705" t="s">
        <v>38</v>
      </c>
      <c r="T705" t="s">
        <v>39</v>
      </c>
      <c r="U705" t="s">
        <v>40</v>
      </c>
      <c r="V705" t="s">
        <v>41</v>
      </c>
      <c r="W705" t="s">
        <v>42</v>
      </c>
      <c r="X705" t="s">
        <v>53</v>
      </c>
    </row>
    <row r="706" spans="1:24" ht="13.5" customHeight="1" x14ac:dyDescent="0.45">
      <c r="A706" t="s">
        <v>3742</v>
      </c>
      <c r="B706" t="s">
        <v>25</v>
      </c>
      <c r="C706" t="s">
        <v>25</v>
      </c>
      <c r="D706" t="s">
        <v>3743</v>
      </c>
      <c r="E706" t="s">
        <v>3744</v>
      </c>
      <c r="F706">
        <v>10.1111</v>
      </c>
      <c r="G706" s="45" t="s">
        <v>3745</v>
      </c>
      <c r="H706" t="s">
        <v>3746</v>
      </c>
      <c r="I706" s="6" t="s">
        <v>46</v>
      </c>
      <c r="J706" s="1" t="s">
        <v>3747</v>
      </c>
      <c r="K706" t="s">
        <v>109</v>
      </c>
      <c r="L706" s="32" t="s">
        <v>226</v>
      </c>
      <c r="M706" s="1" t="s">
        <v>3747</v>
      </c>
      <c r="N706" t="s">
        <v>46</v>
      </c>
      <c r="O706" t="s">
        <v>34</v>
      </c>
      <c r="P706" t="s">
        <v>35</v>
      </c>
      <c r="Q706" t="s">
        <v>49</v>
      </c>
      <c r="R706" t="s">
        <v>50</v>
      </c>
      <c r="S706" s="1" t="s">
        <v>3749</v>
      </c>
      <c r="T706" t="s">
        <v>39</v>
      </c>
      <c r="U706" t="s">
        <v>40</v>
      </c>
      <c r="V706" t="s">
        <v>41</v>
      </c>
      <c r="W706" t="s">
        <v>42</v>
      </c>
      <c r="X706" t="s">
        <v>53</v>
      </c>
    </row>
    <row r="707" spans="1:24" ht="13.5" customHeight="1" x14ac:dyDescent="0.45">
      <c r="A707" t="s">
        <v>3750</v>
      </c>
      <c r="B707" t="s">
        <v>25</v>
      </c>
      <c r="C707" t="s">
        <v>25</v>
      </c>
      <c r="D707" t="s">
        <v>3751</v>
      </c>
      <c r="E707" t="s">
        <v>3752</v>
      </c>
      <c r="F707">
        <v>10.1111</v>
      </c>
      <c r="G707" s="45">
        <v>14680394</v>
      </c>
      <c r="H707" t="s">
        <v>3753</v>
      </c>
      <c r="I707" s="6" t="s">
        <v>29</v>
      </c>
      <c r="J707" t="s">
        <v>3754</v>
      </c>
      <c r="K707" t="s">
        <v>100</v>
      </c>
      <c r="L707" s="32" t="s">
        <v>515</v>
      </c>
      <c r="M707" s="1" t="s">
        <v>3754</v>
      </c>
      <c r="N707" t="s">
        <v>33</v>
      </c>
      <c r="O707" s="8" t="s">
        <v>34</v>
      </c>
      <c r="P707" t="s">
        <v>35</v>
      </c>
      <c r="Q707" t="s">
        <v>61</v>
      </c>
      <c r="R707" t="s">
        <v>111</v>
      </c>
      <c r="S707" t="s">
        <v>38</v>
      </c>
      <c r="T707" t="s">
        <v>39</v>
      </c>
      <c r="U707" t="s">
        <v>40</v>
      </c>
      <c r="V707" t="s">
        <v>80</v>
      </c>
      <c r="W707" t="s">
        <v>42</v>
      </c>
      <c r="X707" t="s">
        <v>53</v>
      </c>
    </row>
    <row r="708" spans="1:24" ht="13.5" customHeight="1" x14ac:dyDescent="0.45">
      <c r="A708" t="s">
        <v>3755</v>
      </c>
      <c r="E708" t="s">
        <v>3756</v>
      </c>
      <c r="G708" s="45">
        <v>27662098</v>
      </c>
      <c r="H708" t="s">
        <v>3757</v>
      </c>
      <c r="I708" s="6" t="s">
        <v>46</v>
      </c>
      <c r="J708" s="1" t="s">
        <v>169</v>
      </c>
      <c r="K708" t="s">
        <v>48</v>
      </c>
      <c r="L708" s="32">
        <v>3500</v>
      </c>
      <c r="N708" t="s">
        <v>46</v>
      </c>
      <c r="O708" t="s">
        <v>34</v>
      </c>
      <c r="P708" t="s">
        <v>35</v>
      </c>
      <c r="Q708" t="s">
        <v>49</v>
      </c>
      <c r="R708" t="s">
        <v>172</v>
      </c>
      <c r="T708" t="s">
        <v>39</v>
      </c>
      <c r="U708" t="s">
        <v>40</v>
      </c>
      <c r="V708" t="s">
        <v>80</v>
      </c>
      <c r="W708" t="s">
        <v>42</v>
      </c>
      <c r="X708" t="s">
        <v>53</v>
      </c>
    </row>
    <row r="709" spans="1:24" ht="13.5" customHeight="1" x14ac:dyDescent="0.45">
      <c r="A709" t="s">
        <v>3758</v>
      </c>
      <c r="E709" t="s">
        <v>3759</v>
      </c>
      <c r="G709" s="45">
        <v>28351088</v>
      </c>
      <c r="H709" t="s">
        <v>3760</v>
      </c>
      <c r="I709" s="6" t="s">
        <v>46</v>
      </c>
      <c r="J709" s="1" t="s">
        <v>249</v>
      </c>
      <c r="K709" t="s">
        <v>109</v>
      </c>
      <c r="L709" s="32" t="s">
        <v>279</v>
      </c>
      <c r="M709" s="1" t="s">
        <v>3761</v>
      </c>
      <c r="N709" t="s">
        <v>46</v>
      </c>
      <c r="O709" s="1" t="s">
        <v>34</v>
      </c>
      <c r="P709" t="s">
        <v>35</v>
      </c>
      <c r="Q709" s="2" t="s">
        <v>77</v>
      </c>
      <c r="R709" t="s">
        <v>172</v>
      </c>
      <c r="S709" t="s">
        <v>38</v>
      </c>
      <c r="T709" t="s">
        <v>39</v>
      </c>
      <c r="U709" t="s">
        <v>40</v>
      </c>
      <c r="V709" t="s">
        <v>172</v>
      </c>
      <c r="W709" t="s">
        <v>42</v>
      </c>
      <c r="X709" t="s">
        <v>53</v>
      </c>
    </row>
    <row r="710" spans="1:24" ht="13.5" customHeight="1" x14ac:dyDescent="0.45">
      <c r="A710" t="s">
        <v>3762</v>
      </c>
      <c r="B710" t="s">
        <v>25</v>
      </c>
      <c r="C710" t="s">
        <v>25</v>
      </c>
      <c r="D710" t="s">
        <v>3763</v>
      </c>
      <c r="E710" t="s">
        <v>3764</v>
      </c>
      <c r="F710">
        <v>10.100199999999999</v>
      </c>
      <c r="G710" s="45">
        <v>15523934</v>
      </c>
      <c r="H710" t="s">
        <v>3765</v>
      </c>
      <c r="I710" s="6" t="s">
        <v>29</v>
      </c>
      <c r="J710" t="s">
        <v>3766</v>
      </c>
      <c r="K710" t="s">
        <v>100</v>
      </c>
      <c r="L710" s="32" t="s">
        <v>5250</v>
      </c>
      <c r="M710" s="1" t="s">
        <v>3766</v>
      </c>
      <c r="N710" t="s">
        <v>33</v>
      </c>
      <c r="O710" t="s">
        <v>34</v>
      </c>
      <c r="P710" t="s">
        <v>35</v>
      </c>
      <c r="Q710" t="s">
        <v>36</v>
      </c>
      <c r="R710" t="s">
        <v>172</v>
      </c>
      <c r="S710" t="s">
        <v>38</v>
      </c>
      <c r="T710" t="s">
        <v>39</v>
      </c>
      <c r="U710" t="s">
        <v>40</v>
      </c>
      <c r="V710" t="s">
        <v>80</v>
      </c>
      <c r="W710" t="s">
        <v>42</v>
      </c>
      <c r="X710" t="s">
        <v>43</v>
      </c>
    </row>
    <row r="711" spans="1:24" ht="13.5" customHeight="1" x14ac:dyDescent="0.45">
      <c r="A711" t="s">
        <v>3767</v>
      </c>
      <c r="B711" t="s">
        <v>25</v>
      </c>
      <c r="C711" t="s">
        <v>25</v>
      </c>
      <c r="D711" t="s">
        <v>3768</v>
      </c>
      <c r="E711" t="s">
        <v>3769</v>
      </c>
      <c r="F711">
        <v>10.1111</v>
      </c>
      <c r="G711" s="45">
        <v>17441617</v>
      </c>
      <c r="H711" t="s">
        <v>3770</v>
      </c>
      <c r="I711" s="6" t="s">
        <v>29</v>
      </c>
      <c r="J711" t="s">
        <v>3771</v>
      </c>
      <c r="K711" t="s">
        <v>100</v>
      </c>
      <c r="L711" s="32" t="s">
        <v>76</v>
      </c>
      <c r="M711" s="1" t="s">
        <v>3771</v>
      </c>
      <c r="N711" t="s">
        <v>33</v>
      </c>
      <c r="O711" t="s">
        <v>34</v>
      </c>
      <c r="P711" t="s">
        <v>35</v>
      </c>
      <c r="Q711" t="s">
        <v>36</v>
      </c>
      <c r="R711" t="s">
        <v>172</v>
      </c>
      <c r="S711" t="s">
        <v>38</v>
      </c>
      <c r="T711" t="s">
        <v>39</v>
      </c>
      <c r="U711" t="s">
        <v>40</v>
      </c>
      <c r="V711" t="s">
        <v>80</v>
      </c>
      <c r="W711" t="s">
        <v>42</v>
      </c>
      <c r="X711" t="s">
        <v>43</v>
      </c>
    </row>
    <row r="712" spans="1:24" ht="13.5" customHeight="1" x14ac:dyDescent="0.45">
      <c r="A712" t="s">
        <v>3772</v>
      </c>
      <c r="B712" t="s">
        <v>25</v>
      </c>
      <c r="C712" t="s">
        <v>25</v>
      </c>
      <c r="D712" t="s">
        <v>3773</v>
      </c>
      <c r="E712" t="s">
        <v>3774</v>
      </c>
      <c r="F712">
        <v>10.1111</v>
      </c>
      <c r="G712" s="45">
        <v>15455300</v>
      </c>
      <c r="H712" t="s">
        <v>3775</v>
      </c>
      <c r="I712" s="6" t="s">
        <v>29</v>
      </c>
      <c r="J712" t="s">
        <v>3776</v>
      </c>
      <c r="K712" t="s">
        <v>100</v>
      </c>
      <c r="L712" s="32" t="s">
        <v>32</v>
      </c>
      <c r="M712" s="1" t="s">
        <v>3776</v>
      </c>
      <c r="N712" t="s">
        <v>33</v>
      </c>
      <c r="O712" t="s">
        <v>34</v>
      </c>
      <c r="P712" t="s">
        <v>35</v>
      </c>
      <c r="Q712" t="s">
        <v>36</v>
      </c>
      <c r="R712" t="s">
        <v>172</v>
      </c>
      <c r="S712" t="s">
        <v>38</v>
      </c>
      <c r="T712" t="s">
        <v>39</v>
      </c>
      <c r="U712" t="s">
        <v>40</v>
      </c>
      <c r="V712" t="s">
        <v>80</v>
      </c>
      <c r="W712" t="s">
        <v>42</v>
      </c>
      <c r="X712" t="s">
        <v>43</v>
      </c>
    </row>
    <row r="713" spans="1:24" ht="13.5" customHeight="1" x14ac:dyDescent="0.45">
      <c r="A713" t="s">
        <v>3777</v>
      </c>
      <c r="B713" t="s">
        <v>25</v>
      </c>
      <c r="C713" t="s">
        <v>25</v>
      </c>
      <c r="D713" t="s">
        <v>3778</v>
      </c>
      <c r="E713" t="s">
        <v>3779</v>
      </c>
      <c r="F713">
        <v>10.1111</v>
      </c>
      <c r="G713" s="45">
        <v>17413729</v>
      </c>
      <c r="H713" t="s">
        <v>3780</v>
      </c>
      <c r="I713" s="6" t="s">
        <v>29</v>
      </c>
      <c r="J713" t="s">
        <v>3781</v>
      </c>
      <c r="K713" t="s">
        <v>100</v>
      </c>
      <c r="L713" s="32" t="s">
        <v>1459</v>
      </c>
      <c r="M713" s="1" t="s">
        <v>3781</v>
      </c>
      <c r="N713" t="s">
        <v>33</v>
      </c>
      <c r="O713" t="s">
        <v>34</v>
      </c>
      <c r="P713" t="s">
        <v>35</v>
      </c>
      <c r="Q713" t="s">
        <v>61</v>
      </c>
      <c r="R713" t="s">
        <v>172</v>
      </c>
      <c r="S713" t="s">
        <v>38</v>
      </c>
      <c r="T713" t="s">
        <v>39</v>
      </c>
      <c r="U713" t="s">
        <v>40</v>
      </c>
      <c r="V713" t="s">
        <v>80</v>
      </c>
      <c r="W713" t="s">
        <v>42</v>
      </c>
      <c r="X713" t="s">
        <v>43</v>
      </c>
    </row>
    <row r="714" spans="1:24" ht="13.5" customHeight="1" x14ac:dyDescent="0.45">
      <c r="A714" t="s">
        <v>3782</v>
      </c>
      <c r="G714" s="45" t="s">
        <v>3783</v>
      </c>
      <c r="H714" t="s">
        <v>3784</v>
      </c>
      <c r="I714" t="s">
        <v>46</v>
      </c>
      <c r="J714" t="s">
        <v>3785</v>
      </c>
      <c r="K714" t="s">
        <v>3786</v>
      </c>
      <c r="L714" s="32" t="s">
        <v>10240</v>
      </c>
      <c r="M714" s="8" t="s">
        <v>3787</v>
      </c>
      <c r="N714" t="s">
        <v>33</v>
      </c>
      <c r="O714" t="s">
        <v>740</v>
      </c>
      <c r="P714" t="s">
        <v>35</v>
      </c>
      <c r="Q714" t="s">
        <v>49</v>
      </c>
      <c r="R714" t="s">
        <v>172</v>
      </c>
      <c r="S714" t="s">
        <v>38</v>
      </c>
      <c r="T714" t="s">
        <v>39</v>
      </c>
      <c r="U714" t="s">
        <v>40</v>
      </c>
      <c r="V714" t="s">
        <v>41</v>
      </c>
      <c r="W714" t="s">
        <v>42</v>
      </c>
      <c r="X714" t="s">
        <v>53</v>
      </c>
    </row>
    <row r="715" spans="1:24" ht="13.5" customHeight="1" x14ac:dyDescent="0.45">
      <c r="A715" t="s">
        <v>3788</v>
      </c>
      <c r="B715" t="s">
        <v>25</v>
      </c>
      <c r="C715" t="s">
        <v>25</v>
      </c>
      <c r="D715" t="s">
        <v>3789</v>
      </c>
      <c r="E715" t="s">
        <v>3790</v>
      </c>
      <c r="F715">
        <v>10.1111</v>
      </c>
      <c r="G715" s="45">
        <v>14602695</v>
      </c>
      <c r="H715" t="s">
        <v>3791</v>
      </c>
      <c r="I715" s="6" t="s">
        <v>29</v>
      </c>
      <c r="J715" t="s">
        <v>3792</v>
      </c>
      <c r="K715" t="s">
        <v>100</v>
      </c>
      <c r="L715" s="32" t="s">
        <v>3429</v>
      </c>
      <c r="M715" s="1" t="s">
        <v>3792</v>
      </c>
      <c r="N715" t="s">
        <v>33</v>
      </c>
      <c r="O715" t="s">
        <v>34</v>
      </c>
      <c r="P715" t="s">
        <v>35</v>
      </c>
      <c r="Q715" t="s">
        <v>61</v>
      </c>
      <c r="R715" t="s">
        <v>172</v>
      </c>
      <c r="S715" t="s">
        <v>38</v>
      </c>
      <c r="T715" t="s">
        <v>39</v>
      </c>
      <c r="U715" t="s">
        <v>40</v>
      </c>
      <c r="V715" t="s">
        <v>41</v>
      </c>
      <c r="W715" t="s">
        <v>42</v>
      </c>
      <c r="X715" t="s">
        <v>53</v>
      </c>
    </row>
    <row r="716" spans="1:24" ht="13.5" customHeight="1" x14ac:dyDescent="0.45">
      <c r="A716" t="s">
        <v>3793</v>
      </c>
      <c r="B716" t="s">
        <v>25</v>
      </c>
      <c r="C716" t="s">
        <v>25</v>
      </c>
      <c r="D716" t="s">
        <v>3794</v>
      </c>
      <c r="E716" t="s">
        <v>3795</v>
      </c>
      <c r="F716">
        <v>10.1111</v>
      </c>
      <c r="G716" s="45">
        <v>17424658</v>
      </c>
      <c r="H716" t="s">
        <v>3796</v>
      </c>
      <c r="I716" s="6" t="s">
        <v>29</v>
      </c>
      <c r="J716" t="s">
        <v>3797</v>
      </c>
      <c r="K716" t="s">
        <v>100</v>
      </c>
      <c r="L716" s="32" t="s">
        <v>2602</v>
      </c>
      <c r="M716" s="1" t="s">
        <v>3797</v>
      </c>
      <c r="N716" t="s">
        <v>33</v>
      </c>
      <c r="O716" t="s">
        <v>34</v>
      </c>
      <c r="P716" t="s">
        <v>35</v>
      </c>
      <c r="Q716" t="s">
        <v>61</v>
      </c>
      <c r="R716" t="s">
        <v>50</v>
      </c>
      <c r="S716" t="s">
        <v>38</v>
      </c>
      <c r="T716" t="s">
        <v>39</v>
      </c>
      <c r="U716" t="s">
        <v>40</v>
      </c>
      <c r="V716" t="s">
        <v>41</v>
      </c>
      <c r="W716" t="s">
        <v>42</v>
      </c>
      <c r="X716" t="s">
        <v>198</v>
      </c>
    </row>
    <row r="717" spans="1:24" ht="13.5" customHeight="1" x14ac:dyDescent="0.45">
      <c r="A717" t="s">
        <v>3798</v>
      </c>
      <c r="B717" t="s">
        <v>25</v>
      </c>
      <c r="C717" t="s">
        <v>25</v>
      </c>
      <c r="D717" t="s">
        <v>3799</v>
      </c>
      <c r="E717" t="s">
        <v>3800</v>
      </c>
      <c r="F717">
        <v>10.100199999999999</v>
      </c>
      <c r="G717" s="45">
        <v>18733468</v>
      </c>
      <c r="H717" t="s">
        <v>3801</v>
      </c>
      <c r="I717" s="6" t="s">
        <v>29</v>
      </c>
      <c r="J717" t="s">
        <v>3802</v>
      </c>
      <c r="K717" t="s">
        <v>100</v>
      </c>
      <c r="L717" s="32" t="s">
        <v>10216</v>
      </c>
      <c r="M717" s="1" t="s">
        <v>3802</v>
      </c>
      <c r="N717" t="s">
        <v>33</v>
      </c>
      <c r="O717" t="s">
        <v>34</v>
      </c>
      <c r="P717" t="s">
        <v>35</v>
      </c>
      <c r="Q717" t="s">
        <v>61</v>
      </c>
      <c r="R717" t="s">
        <v>50</v>
      </c>
      <c r="S717" t="s">
        <v>38</v>
      </c>
      <c r="T717" t="s">
        <v>39</v>
      </c>
      <c r="U717" t="s">
        <v>40</v>
      </c>
      <c r="V717" t="s">
        <v>41</v>
      </c>
      <c r="W717" t="s">
        <v>42</v>
      </c>
      <c r="X717" t="s">
        <v>53</v>
      </c>
    </row>
    <row r="718" spans="1:24" ht="13.5" customHeight="1" x14ac:dyDescent="0.45">
      <c r="A718" t="s">
        <v>3803</v>
      </c>
      <c r="B718" t="s">
        <v>25</v>
      </c>
      <c r="C718" t="s">
        <v>25</v>
      </c>
      <c r="D718" t="s">
        <v>3804</v>
      </c>
      <c r="E718" t="s">
        <v>3804</v>
      </c>
      <c r="F718">
        <v>10.1111</v>
      </c>
      <c r="G718" s="45">
        <v>17424658</v>
      </c>
      <c r="H718" t="s">
        <v>3805</v>
      </c>
      <c r="I718" t="s">
        <v>46</v>
      </c>
      <c r="J718" t="s">
        <v>3806</v>
      </c>
      <c r="K718" t="s">
        <v>48</v>
      </c>
      <c r="L718" s="32" t="s">
        <v>3807</v>
      </c>
      <c r="M718" t="s">
        <v>3806</v>
      </c>
      <c r="N718" t="s">
        <v>46</v>
      </c>
      <c r="O718" t="s">
        <v>3806</v>
      </c>
      <c r="P718" t="s">
        <v>35</v>
      </c>
      <c r="Q718" t="s">
        <v>49</v>
      </c>
      <c r="R718" t="s">
        <v>50</v>
      </c>
      <c r="S718" t="s">
        <v>38</v>
      </c>
      <c r="T718" t="s">
        <v>39</v>
      </c>
      <c r="U718" t="s">
        <v>40</v>
      </c>
      <c r="V718" t="s">
        <v>41</v>
      </c>
      <c r="W718" t="s">
        <v>42</v>
      </c>
      <c r="X718" t="s">
        <v>53</v>
      </c>
    </row>
    <row r="719" spans="1:24" ht="13.5" customHeight="1" x14ac:dyDescent="0.45">
      <c r="A719" t="s">
        <v>3808</v>
      </c>
      <c r="B719">
        <v>2243</v>
      </c>
      <c r="C719" t="s">
        <v>25</v>
      </c>
      <c r="D719" t="s">
        <v>3809</v>
      </c>
      <c r="E719" t="s">
        <v>3810</v>
      </c>
      <c r="F719">
        <v>10.100199999999999</v>
      </c>
      <c r="G719" s="45" t="s">
        <v>3811</v>
      </c>
      <c r="H719" t="s">
        <v>3812</v>
      </c>
      <c r="I719" s="6" t="s">
        <v>29</v>
      </c>
      <c r="J719" t="s">
        <v>3813</v>
      </c>
      <c r="K719" t="s">
        <v>100</v>
      </c>
      <c r="L719" s="32" t="s">
        <v>1241</v>
      </c>
      <c r="M719" s="1" t="s">
        <v>3813</v>
      </c>
      <c r="N719" t="s">
        <v>33</v>
      </c>
      <c r="O719" t="s">
        <v>34</v>
      </c>
      <c r="P719" t="s">
        <v>35</v>
      </c>
      <c r="Q719" t="s">
        <v>61</v>
      </c>
      <c r="R719" t="s">
        <v>37</v>
      </c>
      <c r="S719" t="s">
        <v>38</v>
      </c>
      <c r="T719" t="s">
        <v>93</v>
      </c>
      <c r="U719" t="s">
        <v>3814</v>
      </c>
      <c r="V719" t="s">
        <v>41</v>
      </c>
      <c r="W719" t="s">
        <v>42</v>
      </c>
      <c r="X719" t="s">
        <v>53</v>
      </c>
    </row>
    <row r="720" spans="1:24" ht="13.5" customHeight="1" x14ac:dyDescent="0.45">
      <c r="A720" t="s">
        <v>3815</v>
      </c>
      <c r="B720" t="s">
        <v>25</v>
      </c>
      <c r="C720" t="s">
        <v>25</v>
      </c>
      <c r="D720" t="s">
        <v>3816</v>
      </c>
      <c r="E720" t="s">
        <v>3817</v>
      </c>
      <c r="F720">
        <v>10.100199999999999</v>
      </c>
      <c r="G720" s="45">
        <v>19493185</v>
      </c>
      <c r="H720" t="s">
        <v>3818</v>
      </c>
      <c r="I720" t="s">
        <v>86</v>
      </c>
      <c r="J720" t="s">
        <v>77</v>
      </c>
      <c r="K720" t="s">
        <v>486</v>
      </c>
      <c r="L720" s="32" t="s">
        <v>77</v>
      </c>
      <c r="M720" t="s">
        <v>77</v>
      </c>
      <c r="N720" t="s">
        <v>33</v>
      </c>
      <c r="O720" t="s">
        <v>34</v>
      </c>
      <c r="P720" t="s">
        <v>35</v>
      </c>
      <c r="Q720" t="s">
        <v>61</v>
      </c>
      <c r="R720" t="s">
        <v>172</v>
      </c>
      <c r="S720" t="s">
        <v>38</v>
      </c>
      <c r="T720" t="s">
        <v>39</v>
      </c>
      <c r="U720" t="s">
        <v>40</v>
      </c>
      <c r="V720" t="s">
        <v>81</v>
      </c>
      <c r="W720" t="s">
        <v>42</v>
      </c>
      <c r="X720" t="s">
        <v>87</v>
      </c>
    </row>
    <row r="721" spans="1:24" ht="13.5" customHeight="1" x14ac:dyDescent="0.45">
      <c r="A721" t="s">
        <v>3819</v>
      </c>
      <c r="E721" t="s">
        <v>3820</v>
      </c>
      <c r="G721" s="45">
        <v>26437961</v>
      </c>
      <c r="H721" t="s">
        <v>3821</v>
      </c>
      <c r="I721" s="6" t="s">
        <v>29</v>
      </c>
      <c r="J721" s="8" t="s">
        <v>74</v>
      </c>
      <c r="K721" t="s">
        <v>100</v>
      </c>
      <c r="L721" s="32" t="s">
        <v>889</v>
      </c>
      <c r="M721" t="s">
        <v>294</v>
      </c>
      <c r="N721" t="s">
        <v>78</v>
      </c>
      <c r="O721" t="s">
        <v>3822</v>
      </c>
      <c r="P721" t="s">
        <v>79</v>
      </c>
      <c r="Q721" t="s">
        <v>79</v>
      </c>
      <c r="R721" t="s">
        <v>415</v>
      </c>
      <c r="S721" t="s">
        <v>38</v>
      </c>
      <c r="T721" t="s">
        <v>39</v>
      </c>
      <c r="U721" t="s">
        <v>40</v>
      </c>
      <c r="V721" t="s">
        <v>41</v>
      </c>
      <c r="W721" t="s">
        <v>42</v>
      </c>
      <c r="X721" t="s">
        <v>43</v>
      </c>
    </row>
    <row r="722" spans="1:24" ht="13.5" customHeight="1" x14ac:dyDescent="0.45">
      <c r="A722" t="s">
        <v>3823</v>
      </c>
      <c r="B722" t="s">
        <v>25</v>
      </c>
      <c r="C722" t="s">
        <v>25</v>
      </c>
      <c r="D722" t="s">
        <v>3824</v>
      </c>
      <c r="E722" t="s">
        <v>3825</v>
      </c>
      <c r="F722">
        <v>10.1111</v>
      </c>
      <c r="G722" s="45">
        <v>14680408</v>
      </c>
      <c r="H722" t="s">
        <v>3826</v>
      </c>
      <c r="I722" s="6" t="s">
        <v>29</v>
      </c>
      <c r="J722" t="s">
        <v>3827</v>
      </c>
      <c r="K722" t="s">
        <v>100</v>
      </c>
      <c r="L722" s="32" t="s">
        <v>5250</v>
      </c>
      <c r="M722" s="1" t="s">
        <v>3827</v>
      </c>
      <c r="N722" t="s">
        <v>33</v>
      </c>
      <c r="O722" t="s">
        <v>34</v>
      </c>
      <c r="P722" t="s">
        <v>35</v>
      </c>
      <c r="Q722" t="s">
        <v>36</v>
      </c>
      <c r="R722" t="s">
        <v>50</v>
      </c>
      <c r="S722" t="s">
        <v>38</v>
      </c>
      <c r="T722" t="s">
        <v>39</v>
      </c>
      <c r="U722" t="s">
        <v>40</v>
      </c>
      <c r="V722" t="s">
        <v>41</v>
      </c>
      <c r="W722" t="s">
        <v>42</v>
      </c>
      <c r="X722" t="s">
        <v>43</v>
      </c>
    </row>
    <row r="723" spans="1:24" ht="13.5" customHeight="1" x14ac:dyDescent="0.45">
      <c r="A723" t="s">
        <v>3828</v>
      </c>
      <c r="B723" t="s">
        <v>25</v>
      </c>
      <c r="C723" t="s">
        <v>25</v>
      </c>
      <c r="D723" t="s">
        <v>3829</v>
      </c>
      <c r="E723" t="s">
        <v>3830</v>
      </c>
      <c r="F723">
        <v>10.1111</v>
      </c>
      <c r="G723" s="45" t="s">
        <v>3831</v>
      </c>
      <c r="H723" t="s">
        <v>3832</v>
      </c>
      <c r="I723" s="6" t="s">
        <v>29</v>
      </c>
      <c r="J723" t="s">
        <v>3833</v>
      </c>
      <c r="K723" t="s">
        <v>100</v>
      </c>
      <c r="L723" s="32" t="s">
        <v>10243</v>
      </c>
      <c r="M723" s="1" t="s">
        <v>3833</v>
      </c>
      <c r="N723" t="s">
        <v>33</v>
      </c>
      <c r="O723" t="s">
        <v>34</v>
      </c>
      <c r="P723" t="s">
        <v>35</v>
      </c>
      <c r="Q723" t="s">
        <v>61</v>
      </c>
      <c r="R723" t="s">
        <v>172</v>
      </c>
      <c r="S723" t="s">
        <v>38</v>
      </c>
      <c r="T723" t="s">
        <v>39</v>
      </c>
      <c r="U723" t="s">
        <v>40</v>
      </c>
      <c r="V723" t="s">
        <v>41</v>
      </c>
      <c r="W723" t="s">
        <v>42</v>
      </c>
      <c r="X723" t="s">
        <v>43</v>
      </c>
    </row>
    <row r="724" spans="1:24" ht="13.5" customHeight="1" x14ac:dyDescent="0.45">
      <c r="A724" t="s">
        <v>3834</v>
      </c>
      <c r="B724" t="s">
        <v>25</v>
      </c>
      <c r="C724" t="s">
        <v>25</v>
      </c>
      <c r="D724" t="s">
        <v>3835</v>
      </c>
      <c r="E724" t="s">
        <v>3836</v>
      </c>
      <c r="F724">
        <v>10.1111</v>
      </c>
      <c r="G724" s="45">
        <v>14680416</v>
      </c>
      <c r="H724" t="s">
        <v>3837</v>
      </c>
      <c r="I724" s="6" t="s">
        <v>29</v>
      </c>
      <c r="J724" t="s">
        <v>3838</v>
      </c>
      <c r="K724" t="s">
        <v>100</v>
      </c>
      <c r="L724" s="32" t="s">
        <v>5250</v>
      </c>
      <c r="M724" s="1" t="s">
        <v>3838</v>
      </c>
      <c r="N724" t="s">
        <v>33</v>
      </c>
      <c r="O724" t="s">
        <v>34</v>
      </c>
      <c r="P724" t="s">
        <v>35</v>
      </c>
      <c r="Q724" t="s">
        <v>36</v>
      </c>
      <c r="R724" t="s">
        <v>172</v>
      </c>
      <c r="S724" t="s">
        <v>38</v>
      </c>
      <c r="T724" t="s">
        <v>39</v>
      </c>
      <c r="U724" t="s">
        <v>40</v>
      </c>
      <c r="V724" t="s">
        <v>41</v>
      </c>
      <c r="W724" t="s">
        <v>42</v>
      </c>
      <c r="X724" t="s">
        <v>43</v>
      </c>
    </row>
    <row r="725" spans="1:24" ht="13.5" customHeight="1" x14ac:dyDescent="0.45">
      <c r="A725" t="s">
        <v>3839</v>
      </c>
      <c r="E725" t="s">
        <v>3840</v>
      </c>
      <c r="F725">
        <v>10.100199999999999</v>
      </c>
      <c r="G725" s="45">
        <v>25738615</v>
      </c>
      <c r="H725" t="s">
        <v>3841</v>
      </c>
      <c r="I725" s="6" t="s">
        <v>3842</v>
      </c>
      <c r="J725" t="s">
        <v>3843</v>
      </c>
      <c r="K725" t="s">
        <v>3844</v>
      </c>
      <c r="L725" s="32" t="s">
        <v>3845</v>
      </c>
      <c r="M725" s="1" t="s">
        <v>3843</v>
      </c>
      <c r="N725" s="2" t="s">
        <v>77</v>
      </c>
      <c r="O725" t="s">
        <v>34</v>
      </c>
      <c r="P725" t="s">
        <v>35</v>
      </c>
      <c r="Q725" t="s">
        <v>3846</v>
      </c>
      <c r="R725" t="s">
        <v>172</v>
      </c>
      <c r="S725" t="s">
        <v>38</v>
      </c>
      <c r="T725" t="s">
        <v>81</v>
      </c>
      <c r="U725" t="s">
        <v>40</v>
      </c>
      <c r="V725" t="s">
        <v>41</v>
      </c>
      <c r="W725" t="s">
        <v>42</v>
      </c>
      <c r="X725" t="s">
        <v>43</v>
      </c>
    </row>
    <row r="726" spans="1:24" ht="13.5" customHeight="1" x14ac:dyDescent="0.45">
      <c r="A726" t="s">
        <v>3847</v>
      </c>
      <c r="B726" t="s">
        <v>25</v>
      </c>
      <c r="C726" t="s">
        <v>25</v>
      </c>
      <c r="D726" t="s">
        <v>3848</v>
      </c>
      <c r="E726" t="s">
        <v>3849</v>
      </c>
      <c r="F726">
        <v>10.1111</v>
      </c>
      <c r="G726" s="45">
        <v>15406288</v>
      </c>
      <c r="H726" t="s">
        <v>3850</v>
      </c>
      <c r="I726" s="6" t="s">
        <v>29</v>
      </c>
      <c r="J726" t="s">
        <v>3851</v>
      </c>
      <c r="K726" t="s">
        <v>100</v>
      </c>
      <c r="L726" s="32" t="s">
        <v>76</v>
      </c>
      <c r="M726" s="1" t="s">
        <v>3851</v>
      </c>
      <c r="N726" t="s">
        <v>33</v>
      </c>
      <c r="O726" t="s">
        <v>34</v>
      </c>
      <c r="P726" t="s">
        <v>35</v>
      </c>
      <c r="Q726" t="s">
        <v>36</v>
      </c>
      <c r="R726" t="s">
        <v>172</v>
      </c>
      <c r="S726" t="s">
        <v>38</v>
      </c>
      <c r="T726" t="s">
        <v>39</v>
      </c>
      <c r="U726" t="s">
        <v>40</v>
      </c>
      <c r="V726" t="s">
        <v>80</v>
      </c>
      <c r="W726" t="s">
        <v>42</v>
      </c>
      <c r="X726" t="s">
        <v>43</v>
      </c>
    </row>
    <row r="727" spans="1:24" ht="13.5" customHeight="1" x14ac:dyDescent="0.45">
      <c r="A727" t="s">
        <v>3852</v>
      </c>
      <c r="B727" t="s">
        <v>25</v>
      </c>
      <c r="C727" t="s">
        <v>25</v>
      </c>
      <c r="D727" t="s">
        <v>3853</v>
      </c>
      <c r="E727" t="s">
        <v>3854</v>
      </c>
      <c r="F727">
        <v>10.100199999999999</v>
      </c>
      <c r="G727" s="45">
        <v>10991018</v>
      </c>
      <c r="H727" t="s">
        <v>3855</v>
      </c>
      <c r="I727" s="6" t="s">
        <v>29</v>
      </c>
      <c r="J727" t="s">
        <v>3856</v>
      </c>
      <c r="K727" t="s">
        <v>100</v>
      </c>
      <c r="L727" s="32" t="s">
        <v>3013</v>
      </c>
      <c r="M727" s="1" t="s">
        <v>3856</v>
      </c>
      <c r="N727" t="s">
        <v>33</v>
      </c>
      <c r="O727" t="s">
        <v>34</v>
      </c>
      <c r="P727" t="s">
        <v>35</v>
      </c>
      <c r="Q727" t="s">
        <v>61</v>
      </c>
      <c r="R727" t="s">
        <v>172</v>
      </c>
      <c r="S727" t="s">
        <v>38</v>
      </c>
      <c r="T727" t="s">
        <v>39</v>
      </c>
      <c r="U727" t="s">
        <v>40</v>
      </c>
      <c r="V727" t="s">
        <v>41</v>
      </c>
      <c r="W727" t="s">
        <v>42</v>
      </c>
      <c r="X727" t="s">
        <v>53</v>
      </c>
    </row>
    <row r="728" spans="1:24" ht="13.5" customHeight="1" x14ac:dyDescent="0.45">
      <c r="A728" t="s">
        <v>3857</v>
      </c>
      <c r="B728" t="s">
        <v>25</v>
      </c>
      <c r="C728" t="s">
        <v>25</v>
      </c>
      <c r="D728" t="s">
        <v>3858</v>
      </c>
      <c r="E728" t="s">
        <v>3859</v>
      </c>
      <c r="F728">
        <v>10.1111</v>
      </c>
      <c r="G728" s="45">
        <v>14755890</v>
      </c>
      <c r="H728" t="s">
        <v>3860</v>
      </c>
      <c r="I728" s="6" t="s">
        <v>29</v>
      </c>
      <c r="J728" t="s">
        <v>3861</v>
      </c>
      <c r="K728" t="s">
        <v>100</v>
      </c>
      <c r="L728" s="32" t="s">
        <v>690</v>
      </c>
      <c r="M728" s="1" t="s">
        <v>3861</v>
      </c>
      <c r="N728" t="s">
        <v>33</v>
      </c>
      <c r="O728" t="s">
        <v>34</v>
      </c>
      <c r="P728" t="s">
        <v>35</v>
      </c>
      <c r="Q728" t="s">
        <v>36</v>
      </c>
      <c r="R728" t="s">
        <v>172</v>
      </c>
      <c r="S728" t="s">
        <v>38</v>
      </c>
      <c r="T728" t="s">
        <v>39</v>
      </c>
      <c r="U728" t="s">
        <v>40</v>
      </c>
      <c r="V728" t="s">
        <v>41</v>
      </c>
      <c r="W728" t="s">
        <v>42</v>
      </c>
      <c r="X728" t="s">
        <v>43</v>
      </c>
    </row>
    <row r="729" spans="1:24" ht="13.5" customHeight="1" x14ac:dyDescent="0.45">
      <c r="A729" t="s">
        <v>3862</v>
      </c>
      <c r="B729" t="s">
        <v>25</v>
      </c>
      <c r="C729" t="s">
        <v>25</v>
      </c>
      <c r="D729" t="s">
        <v>3863</v>
      </c>
      <c r="E729" t="s">
        <v>3864</v>
      </c>
      <c r="F729">
        <v>10.1111</v>
      </c>
      <c r="G729" s="45">
        <v>14672979</v>
      </c>
      <c r="H729" t="s">
        <v>3865</v>
      </c>
      <c r="I729" s="6" t="s">
        <v>29</v>
      </c>
      <c r="J729" t="s">
        <v>3866</v>
      </c>
      <c r="K729" t="s">
        <v>100</v>
      </c>
      <c r="L729" s="32" t="s">
        <v>595</v>
      </c>
      <c r="M729" s="1" t="s">
        <v>3866</v>
      </c>
      <c r="N729" t="s">
        <v>33</v>
      </c>
      <c r="O729" t="s">
        <v>34</v>
      </c>
      <c r="P729" t="s">
        <v>35</v>
      </c>
      <c r="Q729" t="s">
        <v>61</v>
      </c>
      <c r="R729" t="s">
        <v>50</v>
      </c>
      <c r="S729" t="s">
        <v>38</v>
      </c>
      <c r="T729" t="s">
        <v>39</v>
      </c>
      <c r="U729" t="s">
        <v>40</v>
      </c>
      <c r="V729" t="s">
        <v>41</v>
      </c>
      <c r="W729" t="s">
        <v>42</v>
      </c>
      <c r="X729" t="s">
        <v>53</v>
      </c>
    </row>
    <row r="730" spans="1:24" ht="13.5" customHeight="1" x14ac:dyDescent="0.45">
      <c r="A730" t="s">
        <v>3867</v>
      </c>
      <c r="B730" t="s">
        <v>25</v>
      </c>
      <c r="C730" t="s">
        <v>25</v>
      </c>
      <c r="D730" t="s">
        <v>3868</v>
      </c>
      <c r="E730" t="s">
        <v>3869</v>
      </c>
      <c r="F730">
        <v>10.1111</v>
      </c>
      <c r="G730" s="45">
        <v>13652400</v>
      </c>
      <c r="H730" t="s">
        <v>3870</v>
      </c>
      <c r="I730" s="6" t="s">
        <v>29</v>
      </c>
      <c r="J730" t="s">
        <v>3871</v>
      </c>
      <c r="K730" t="s">
        <v>100</v>
      </c>
      <c r="L730" s="32" t="s">
        <v>376</v>
      </c>
      <c r="M730" s="1" t="s">
        <v>3871</v>
      </c>
      <c r="N730" t="s">
        <v>33</v>
      </c>
      <c r="O730" t="s">
        <v>34</v>
      </c>
      <c r="P730" t="s">
        <v>35</v>
      </c>
      <c r="Q730" t="s">
        <v>61</v>
      </c>
      <c r="R730" t="s">
        <v>172</v>
      </c>
      <c r="S730" t="s">
        <v>38</v>
      </c>
      <c r="T730" t="s">
        <v>39</v>
      </c>
      <c r="U730" t="s">
        <v>40</v>
      </c>
      <c r="V730" t="s">
        <v>80</v>
      </c>
      <c r="W730" t="s">
        <v>42</v>
      </c>
      <c r="X730" t="s">
        <v>43</v>
      </c>
    </row>
    <row r="731" spans="1:24" ht="13.5" customHeight="1" x14ac:dyDescent="0.45">
      <c r="A731" t="s">
        <v>3872</v>
      </c>
      <c r="B731" t="s">
        <v>25</v>
      </c>
      <c r="C731" t="s">
        <v>25</v>
      </c>
      <c r="D731" t="s">
        <v>3873</v>
      </c>
      <c r="E731" t="s">
        <v>3874</v>
      </c>
      <c r="F731">
        <v>10.1111</v>
      </c>
      <c r="G731" s="45">
        <v>13652419</v>
      </c>
      <c r="H731" t="s">
        <v>3875</v>
      </c>
      <c r="I731" s="6" t="s">
        <v>29</v>
      </c>
      <c r="J731" t="s">
        <v>3876</v>
      </c>
      <c r="K731" t="s">
        <v>100</v>
      </c>
      <c r="L731" s="32" t="s">
        <v>197</v>
      </c>
      <c r="M731" s="1" t="s">
        <v>3876</v>
      </c>
      <c r="N731" t="s">
        <v>33</v>
      </c>
      <c r="O731" t="s">
        <v>34</v>
      </c>
      <c r="P731" t="s">
        <v>35</v>
      </c>
      <c r="Q731" t="s">
        <v>61</v>
      </c>
      <c r="R731" t="s">
        <v>50</v>
      </c>
      <c r="S731" t="s">
        <v>38</v>
      </c>
      <c r="T731" t="s">
        <v>39</v>
      </c>
      <c r="U731" t="s">
        <v>40</v>
      </c>
      <c r="V731" t="s">
        <v>41</v>
      </c>
      <c r="W731" t="s">
        <v>42</v>
      </c>
      <c r="X731" t="s">
        <v>53</v>
      </c>
    </row>
    <row r="732" spans="1:24" ht="13.5" customHeight="1" x14ac:dyDescent="0.45">
      <c r="A732" s="22" t="s">
        <v>3877</v>
      </c>
      <c r="B732" t="s">
        <v>25</v>
      </c>
      <c r="C732" t="s">
        <v>25</v>
      </c>
      <c r="D732" t="s">
        <v>3878</v>
      </c>
      <c r="E732" t="s">
        <v>3879</v>
      </c>
      <c r="F732">
        <v>10.100199999999999</v>
      </c>
      <c r="G732" s="45">
        <v>10991026</v>
      </c>
      <c r="H732" t="s">
        <v>3880</v>
      </c>
      <c r="I732" s="6" t="s">
        <v>29</v>
      </c>
      <c r="J732" t="s">
        <v>3881</v>
      </c>
      <c r="K732" t="s">
        <v>100</v>
      </c>
      <c r="L732" s="32" t="s">
        <v>1430</v>
      </c>
      <c r="M732" s="1" t="s">
        <v>3881</v>
      </c>
      <c r="N732" t="s">
        <v>33</v>
      </c>
      <c r="O732" t="s">
        <v>34</v>
      </c>
      <c r="P732" t="s">
        <v>35</v>
      </c>
      <c r="Q732" t="s">
        <v>61</v>
      </c>
      <c r="R732" t="s">
        <v>172</v>
      </c>
      <c r="S732" t="s">
        <v>38</v>
      </c>
      <c r="T732" t="s">
        <v>39</v>
      </c>
      <c r="U732" t="s">
        <v>40</v>
      </c>
      <c r="V732" t="s">
        <v>41</v>
      </c>
      <c r="W732" t="s">
        <v>42</v>
      </c>
      <c r="X732" t="s">
        <v>53</v>
      </c>
    </row>
    <row r="733" spans="1:24" ht="13.5" customHeight="1" x14ac:dyDescent="0.45">
      <c r="A733" t="s">
        <v>3882</v>
      </c>
      <c r="E733" t="s">
        <v>3883</v>
      </c>
      <c r="G733" s="45">
        <v>28369106</v>
      </c>
      <c r="H733" t="s">
        <v>3884</v>
      </c>
      <c r="I733" s="6" t="s">
        <v>46</v>
      </c>
      <c r="J733" s="1" t="s">
        <v>3885</v>
      </c>
      <c r="K733" t="s">
        <v>109</v>
      </c>
      <c r="L733" s="32">
        <v>3200</v>
      </c>
      <c r="M733" s="1" t="s">
        <v>3885</v>
      </c>
      <c r="N733" t="s">
        <v>46</v>
      </c>
      <c r="O733" t="s">
        <v>34</v>
      </c>
      <c r="P733" t="s">
        <v>35</v>
      </c>
      <c r="Q733" t="s">
        <v>49</v>
      </c>
      <c r="R733" t="s">
        <v>50</v>
      </c>
      <c r="S733" t="s">
        <v>38</v>
      </c>
      <c r="T733" t="s">
        <v>39</v>
      </c>
      <c r="U733" t="s">
        <v>40</v>
      </c>
      <c r="V733" t="s">
        <v>41</v>
      </c>
      <c r="W733" t="s">
        <v>42</v>
      </c>
      <c r="X733" t="s">
        <v>53</v>
      </c>
    </row>
    <row r="734" spans="1:24" ht="13.5" customHeight="1" x14ac:dyDescent="0.45">
      <c r="A734" t="s">
        <v>3886</v>
      </c>
      <c r="E734" t="s">
        <v>3887</v>
      </c>
      <c r="G734" s="45" t="s">
        <v>3887</v>
      </c>
      <c r="H734" t="s">
        <v>3888</v>
      </c>
      <c r="I734" s="6" t="s">
        <v>46</v>
      </c>
      <c r="J734" s="1" t="s">
        <v>3889</v>
      </c>
      <c r="K734" t="s">
        <v>109</v>
      </c>
      <c r="L734" s="32" t="s">
        <v>3890</v>
      </c>
      <c r="M734" s="1" t="s">
        <v>3889</v>
      </c>
      <c r="N734" t="s">
        <v>46</v>
      </c>
      <c r="O734" t="s">
        <v>34</v>
      </c>
      <c r="P734" t="s">
        <v>35</v>
      </c>
      <c r="Q734" s="2" t="s">
        <v>77</v>
      </c>
      <c r="R734" t="s">
        <v>50</v>
      </c>
      <c r="S734" s="1" t="s">
        <v>3891</v>
      </c>
      <c r="T734" t="s">
        <v>39</v>
      </c>
      <c r="U734" s="1" t="s">
        <v>3891</v>
      </c>
      <c r="V734" t="s">
        <v>41</v>
      </c>
      <c r="W734" s="1" t="s">
        <v>3891</v>
      </c>
      <c r="X734" t="s">
        <v>53</v>
      </c>
    </row>
    <row r="735" spans="1:24" ht="13.5" customHeight="1" x14ac:dyDescent="0.45">
      <c r="A735" t="s">
        <v>3892</v>
      </c>
      <c r="B735" t="s">
        <v>25</v>
      </c>
      <c r="C735" t="s">
        <v>25</v>
      </c>
      <c r="D735" t="s">
        <v>3893</v>
      </c>
      <c r="E735" t="s">
        <v>3893</v>
      </c>
      <c r="F735">
        <v>10.1111</v>
      </c>
      <c r="G735" s="45">
        <v>20427166</v>
      </c>
      <c r="H735" t="s">
        <v>3894</v>
      </c>
      <c r="I735" t="s">
        <v>46</v>
      </c>
      <c r="J735" t="s">
        <v>3895</v>
      </c>
      <c r="K735" t="s">
        <v>109</v>
      </c>
      <c r="L735" s="32" t="s">
        <v>7181</v>
      </c>
      <c r="M735" t="s">
        <v>3897</v>
      </c>
      <c r="N735" t="s">
        <v>46</v>
      </c>
      <c r="O735" t="str">
        <f>"http://onlinelibrary.wiley.com/page/journal/20483694/homepage/open_access_license_and_copyright.htm"</f>
        <v>http://onlinelibrary.wiley.com/page/journal/20483694/homepage/open_access_license_and_copyright.htm</v>
      </c>
      <c r="P735" t="s">
        <v>35</v>
      </c>
      <c r="Q735" t="s">
        <v>49</v>
      </c>
      <c r="R735" t="s">
        <v>50</v>
      </c>
      <c r="S735" t="s">
        <v>38</v>
      </c>
      <c r="T735" t="s">
        <v>39</v>
      </c>
      <c r="U735" s="8" t="s">
        <v>3898</v>
      </c>
      <c r="V735" t="s">
        <v>41</v>
      </c>
      <c r="W735" t="s">
        <v>42</v>
      </c>
      <c r="X735" t="s">
        <v>53</v>
      </c>
    </row>
    <row r="736" spans="1:24" ht="13.5" customHeight="1" x14ac:dyDescent="0.45">
      <c r="A736" t="s">
        <v>3899</v>
      </c>
      <c r="E736" t="s">
        <v>3900</v>
      </c>
      <c r="G736" s="45">
        <v>27702081</v>
      </c>
      <c r="H736" t="s">
        <v>3901</v>
      </c>
      <c r="I736" t="s">
        <v>46</v>
      </c>
      <c r="J736" s="1" t="s">
        <v>294</v>
      </c>
      <c r="K736" t="s">
        <v>109</v>
      </c>
      <c r="L736" s="32" t="s">
        <v>77</v>
      </c>
      <c r="M736" s="8" t="s">
        <v>3902</v>
      </c>
      <c r="N736" t="s">
        <v>33</v>
      </c>
      <c r="O736" s="1" t="s">
        <v>345</v>
      </c>
      <c r="P736" t="s">
        <v>35</v>
      </c>
      <c r="Q736" t="s">
        <v>49</v>
      </c>
      <c r="R736" t="s">
        <v>80</v>
      </c>
      <c r="S736" s="1" t="s">
        <v>38</v>
      </c>
      <c r="T736" t="s">
        <v>39</v>
      </c>
      <c r="U736" s="1" t="s">
        <v>314</v>
      </c>
      <c r="V736" t="s">
        <v>80</v>
      </c>
      <c r="W736" s="1" t="s">
        <v>622</v>
      </c>
      <c r="X736" t="s">
        <v>53</v>
      </c>
    </row>
    <row r="737" spans="1:24" ht="13.5" customHeight="1" x14ac:dyDescent="0.45">
      <c r="A737" t="s">
        <v>3903</v>
      </c>
      <c r="E737">
        <v>29962757</v>
      </c>
      <c r="G737" s="45">
        <v>29962757</v>
      </c>
      <c r="H737" t="s">
        <v>3904</v>
      </c>
      <c r="I737" s="6" t="s">
        <v>46</v>
      </c>
      <c r="J737" s="1" t="s">
        <v>294</v>
      </c>
      <c r="K737" t="s">
        <v>109</v>
      </c>
      <c r="L737" s="35" t="s">
        <v>77</v>
      </c>
      <c r="M737" s="1" t="s">
        <v>3905</v>
      </c>
      <c r="N737" t="s">
        <v>46</v>
      </c>
      <c r="O737" t="s">
        <v>34</v>
      </c>
      <c r="P737" t="s">
        <v>102</v>
      </c>
      <c r="Q737" s="2" t="s">
        <v>77</v>
      </c>
      <c r="R737" t="s">
        <v>3906</v>
      </c>
      <c r="S737" t="s">
        <v>38</v>
      </c>
      <c r="T737" t="s">
        <v>39</v>
      </c>
      <c r="U737" t="s">
        <v>40</v>
      </c>
      <c r="V737" t="s">
        <v>41</v>
      </c>
      <c r="W737" t="s">
        <v>42</v>
      </c>
      <c r="X737" t="s">
        <v>43</v>
      </c>
    </row>
    <row r="738" spans="1:24" ht="13.5" customHeight="1" x14ac:dyDescent="0.45">
      <c r="A738" t="s">
        <v>3907</v>
      </c>
      <c r="D738" s="6" t="s">
        <v>3908</v>
      </c>
      <c r="G738" s="50">
        <v>26438429</v>
      </c>
      <c r="H738" t="s">
        <v>3909</v>
      </c>
      <c r="I738" t="s">
        <v>46</v>
      </c>
      <c r="J738" s="17" t="s">
        <v>3910</v>
      </c>
      <c r="K738" t="s">
        <v>1587</v>
      </c>
      <c r="L738" s="32" t="s">
        <v>497</v>
      </c>
      <c r="M738" s="8" t="s">
        <v>3911</v>
      </c>
      <c r="N738" t="s">
        <v>33</v>
      </c>
      <c r="O738" s="8" t="s">
        <v>345</v>
      </c>
      <c r="P738" t="s">
        <v>35</v>
      </c>
      <c r="Q738" t="s">
        <v>49</v>
      </c>
      <c r="R738" t="s">
        <v>172</v>
      </c>
      <c r="S738" s="18" t="s">
        <v>3911</v>
      </c>
      <c r="T738" t="s">
        <v>81</v>
      </c>
      <c r="U738" s="8" t="s">
        <v>314</v>
      </c>
      <c r="V738" t="s">
        <v>80</v>
      </c>
      <c r="W738" s="18" t="s">
        <v>3911</v>
      </c>
      <c r="X738" t="s">
        <v>53</v>
      </c>
    </row>
    <row r="739" spans="1:24" ht="13.5" customHeight="1" x14ac:dyDescent="0.45">
      <c r="A739" t="s">
        <v>3912</v>
      </c>
      <c r="E739" t="s">
        <v>3913</v>
      </c>
      <c r="G739" s="45">
        <v>28351096</v>
      </c>
      <c r="H739" t="s">
        <v>3914</v>
      </c>
      <c r="I739" s="6" t="s">
        <v>46</v>
      </c>
      <c r="J739" s="1" t="s">
        <v>3915</v>
      </c>
      <c r="K739" t="s">
        <v>109</v>
      </c>
      <c r="L739" s="32" t="s">
        <v>77</v>
      </c>
      <c r="M739" s="1" t="s">
        <v>3915</v>
      </c>
      <c r="N739" t="s">
        <v>46</v>
      </c>
      <c r="O739" t="s">
        <v>34</v>
      </c>
      <c r="P739" t="s">
        <v>35</v>
      </c>
      <c r="Q739" s="2" t="s">
        <v>77</v>
      </c>
      <c r="R739" t="s">
        <v>172</v>
      </c>
      <c r="S739" t="s">
        <v>38</v>
      </c>
      <c r="T739" t="s">
        <v>39</v>
      </c>
      <c r="U739" t="s">
        <v>40</v>
      </c>
      <c r="V739" t="s">
        <v>41</v>
      </c>
      <c r="W739" t="s">
        <v>42</v>
      </c>
      <c r="X739" t="s">
        <v>43</v>
      </c>
    </row>
    <row r="740" spans="1:24" ht="13.5" customHeight="1" x14ac:dyDescent="0.45">
      <c r="A740" t="s">
        <v>3916</v>
      </c>
      <c r="B740" t="s">
        <v>25</v>
      </c>
      <c r="C740" t="s">
        <v>25</v>
      </c>
      <c r="D740" t="s">
        <v>3917</v>
      </c>
      <c r="E740" t="s">
        <v>3917</v>
      </c>
      <c r="F740">
        <v>10.100199999999999</v>
      </c>
      <c r="G740" s="45">
        <v>20487177</v>
      </c>
      <c r="H740" t="s">
        <v>3918</v>
      </c>
      <c r="I740" t="s">
        <v>46</v>
      </c>
      <c r="J740" t="s">
        <v>3919</v>
      </c>
      <c r="K740" t="s">
        <v>109</v>
      </c>
      <c r="L740" s="32" t="s">
        <v>2441</v>
      </c>
      <c r="M740" t="s">
        <v>3920</v>
      </c>
      <c r="N740" t="s">
        <v>46</v>
      </c>
      <c r="O740" t="str">
        <f>"http://onlinelibrary.wiley.com/page/journal/20487177/homepage/open_access_license_and_copyright.htm"</f>
        <v>http://onlinelibrary.wiley.com/page/journal/20487177/homepage/open_access_license_and_copyright.htm</v>
      </c>
      <c r="P740" t="s">
        <v>35</v>
      </c>
      <c r="Q740" t="s">
        <v>49</v>
      </c>
      <c r="R740" t="s">
        <v>172</v>
      </c>
      <c r="S740" t="s">
        <v>38</v>
      </c>
      <c r="T740" t="s">
        <v>39</v>
      </c>
      <c r="U740" t="s">
        <v>40</v>
      </c>
      <c r="V740" t="s">
        <v>41</v>
      </c>
      <c r="W740" t="s">
        <v>42</v>
      </c>
      <c r="X740" t="s">
        <v>53</v>
      </c>
    </row>
    <row r="741" spans="1:24" ht="13.5" customHeight="1" x14ac:dyDescent="0.45">
      <c r="A741" t="s">
        <v>3921</v>
      </c>
      <c r="B741" t="s">
        <v>25</v>
      </c>
      <c r="C741" t="s">
        <v>25</v>
      </c>
      <c r="D741" t="s">
        <v>3922</v>
      </c>
      <c r="E741" t="s">
        <v>3923</v>
      </c>
      <c r="F741">
        <v>10.1111</v>
      </c>
      <c r="G741" s="45">
        <v>19449720</v>
      </c>
      <c r="H741" t="s">
        <v>3924</v>
      </c>
      <c r="I741" s="6" t="s">
        <v>29</v>
      </c>
      <c r="J741" t="s">
        <v>3925</v>
      </c>
      <c r="K741" t="s">
        <v>100</v>
      </c>
      <c r="L741" s="32" t="s">
        <v>642</v>
      </c>
      <c r="M741" s="1" t="s">
        <v>3925</v>
      </c>
      <c r="N741" t="s">
        <v>33</v>
      </c>
      <c r="O741" t="s">
        <v>34</v>
      </c>
      <c r="P741" t="s">
        <v>35</v>
      </c>
      <c r="Q741" t="s">
        <v>36</v>
      </c>
      <c r="R741" t="s">
        <v>415</v>
      </c>
      <c r="S741" t="s">
        <v>38</v>
      </c>
      <c r="T741" t="s">
        <v>93</v>
      </c>
      <c r="U741" t="s">
        <v>3926</v>
      </c>
      <c r="V741" t="s">
        <v>80</v>
      </c>
      <c r="W741" t="s">
        <v>42</v>
      </c>
      <c r="X741" t="s">
        <v>43</v>
      </c>
    </row>
    <row r="742" spans="1:24" ht="13.5" customHeight="1" x14ac:dyDescent="0.45">
      <c r="A742" t="s">
        <v>3927</v>
      </c>
      <c r="B742" t="s">
        <v>25</v>
      </c>
      <c r="C742" t="s">
        <v>25</v>
      </c>
      <c r="D742" t="s">
        <v>3928</v>
      </c>
      <c r="E742" t="s">
        <v>3929</v>
      </c>
      <c r="F742">
        <v>10.1111</v>
      </c>
      <c r="G742" s="45">
        <v>14390329</v>
      </c>
      <c r="H742" t="s">
        <v>3930</v>
      </c>
      <c r="I742" s="6" t="s">
        <v>29</v>
      </c>
      <c r="J742" t="s">
        <v>3931</v>
      </c>
      <c r="K742" t="s">
        <v>100</v>
      </c>
      <c r="L742" s="32" t="s">
        <v>3013</v>
      </c>
      <c r="M742" s="1" t="s">
        <v>3931</v>
      </c>
      <c r="N742" t="s">
        <v>33</v>
      </c>
      <c r="O742" t="s">
        <v>34</v>
      </c>
      <c r="P742" t="s">
        <v>35</v>
      </c>
      <c r="Q742" t="s">
        <v>61</v>
      </c>
      <c r="R742" t="s">
        <v>172</v>
      </c>
      <c r="S742" t="s">
        <v>38</v>
      </c>
      <c r="T742" t="s">
        <v>39</v>
      </c>
      <c r="U742" t="s">
        <v>40</v>
      </c>
      <c r="V742" t="s">
        <v>41</v>
      </c>
      <c r="W742" t="s">
        <v>42</v>
      </c>
      <c r="X742" t="s">
        <v>53</v>
      </c>
    </row>
    <row r="743" spans="1:24" ht="13.5" customHeight="1" x14ac:dyDescent="0.45">
      <c r="A743" t="s">
        <v>3932</v>
      </c>
      <c r="B743">
        <v>2244</v>
      </c>
      <c r="C743" t="s">
        <v>25</v>
      </c>
      <c r="D743" t="s">
        <v>3933</v>
      </c>
      <c r="E743" t="s">
        <v>3934</v>
      </c>
      <c r="F743">
        <v>10.100199999999999</v>
      </c>
      <c r="G743" s="45">
        <v>15213978</v>
      </c>
      <c r="H743" t="s">
        <v>3935</v>
      </c>
      <c r="I743" s="6" t="s">
        <v>29</v>
      </c>
      <c r="J743" s="8" t="s">
        <v>74</v>
      </c>
      <c r="K743" t="s">
        <v>100</v>
      </c>
      <c r="L743" s="32" t="s">
        <v>695</v>
      </c>
      <c r="M743" s="1" t="s">
        <v>237</v>
      </c>
      <c r="N743" t="s">
        <v>78</v>
      </c>
      <c r="O743" t="s">
        <v>34</v>
      </c>
      <c r="P743" t="s">
        <v>102</v>
      </c>
      <c r="Q743" t="s">
        <v>61</v>
      </c>
      <c r="R743" t="s">
        <v>172</v>
      </c>
      <c r="S743" t="s">
        <v>38</v>
      </c>
      <c r="T743" t="s">
        <v>93</v>
      </c>
      <c r="U743" t="s">
        <v>3936</v>
      </c>
      <c r="V743" t="s">
        <v>81</v>
      </c>
      <c r="W743" t="s">
        <v>42</v>
      </c>
      <c r="X743" t="s">
        <v>53</v>
      </c>
    </row>
    <row r="744" spans="1:24" ht="13.5" customHeight="1" x14ac:dyDescent="0.45">
      <c r="A744" t="s">
        <v>3937</v>
      </c>
      <c r="B744" t="s">
        <v>25</v>
      </c>
      <c r="C744" t="s">
        <v>25</v>
      </c>
      <c r="D744" t="s">
        <v>3938</v>
      </c>
      <c r="E744">
        <v>0</v>
      </c>
      <c r="F744">
        <v>10.100199999999999</v>
      </c>
      <c r="G744" s="45">
        <v>15213978</v>
      </c>
      <c r="H744" t="s">
        <v>3939</v>
      </c>
      <c r="I744" t="s">
        <v>86</v>
      </c>
      <c r="J744" t="s">
        <v>77</v>
      </c>
      <c r="K744" t="s">
        <v>77</v>
      </c>
      <c r="L744" s="32" t="s">
        <v>77</v>
      </c>
      <c r="M744" t="s">
        <v>77</v>
      </c>
      <c r="N744" t="s">
        <v>33</v>
      </c>
      <c r="O744" t="s">
        <v>34</v>
      </c>
      <c r="P744" t="s">
        <v>35</v>
      </c>
      <c r="Q744" t="s">
        <v>36</v>
      </c>
      <c r="R744" t="s">
        <v>172</v>
      </c>
      <c r="S744" t="s">
        <v>38</v>
      </c>
      <c r="T744" t="s">
        <v>39</v>
      </c>
      <c r="U744" t="s">
        <v>40</v>
      </c>
      <c r="V744" t="s">
        <v>81</v>
      </c>
      <c r="W744" t="s">
        <v>42</v>
      </c>
      <c r="X744" t="s">
        <v>115</v>
      </c>
    </row>
    <row r="745" spans="1:24" ht="13.5" customHeight="1" x14ac:dyDescent="0.45">
      <c r="A745" t="s">
        <v>3940</v>
      </c>
      <c r="B745" t="s">
        <v>25</v>
      </c>
      <c r="C745" t="s">
        <v>25</v>
      </c>
      <c r="D745" t="s">
        <v>3941</v>
      </c>
      <c r="E745" t="s">
        <v>3942</v>
      </c>
      <c r="F745">
        <v>10.1111</v>
      </c>
      <c r="G745" s="45">
        <v>13652427</v>
      </c>
      <c r="H745" t="s">
        <v>3943</v>
      </c>
      <c r="I745" s="6" t="s">
        <v>29</v>
      </c>
      <c r="J745" t="s">
        <v>3944</v>
      </c>
      <c r="K745" t="s">
        <v>100</v>
      </c>
      <c r="L745" s="32" t="s">
        <v>3945</v>
      </c>
      <c r="M745" s="1" t="s">
        <v>3944</v>
      </c>
      <c r="N745" t="s">
        <v>33</v>
      </c>
      <c r="O745" t="s">
        <v>34</v>
      </c>
      <c r="P745" t="s">
        <v>35</v>
      </c>
      <c r="Q745" t="s">
        <v>61</v>
      </c>
      <c r="R745" t="s">
        <v>50</v>
      </c>
      <c r="S745" t="s">
        <v>38</v>
      </c>
      <c r="T745" t="s">
        <v>39</v>
      </c>
      <c r="U745" t="s">
        <v>40</v>
      </c>
      <c r="V745" t="s">
        <v>41</v>
      </c>
      <c r="W745" t="s">
        <v>42</v>
      </c>
      <c r="X745" t="s">
        <v>53</v>
      </c>
    </row>
    <row r="746" spans="1:24" ht="13.5" customHeight="1" x14ac:dyDescent="0.45">
      <c r="A746" t="s">
        <v>3946</v>
      </c>
      <c r="B746" t="s">
        <v>25</v>
      </c>
      <c r="C746" t="s">
        <v>25</v>
      </c>
      <c r="D746" t="s">
        <v>3947</v>
      </c>
      <c r="E746" t="s">
        <v>3948</v>
      </c>
      <c r="F746">
        <v>10.100199999999999</v>
      </c>
      <c r="G746" s="45">
        <v>15409309</v>
      </c>
      <c r="H746" t="s">
        <v>3949</v>
      </c>
      <c r="I746" s="6" t="s">
        <v>29</v>
      </c>
      <c r="J746" t="s">
        <v>77</v>
      </c>
      <c r="K746" t="s">
        <v>100</v>
      </c>
      <c r="L746" s="32" t="s">
        <v>301</v>
      </c>
      <c r="M746" t="s">
        <v>77</v>
      </c>
      <c r="N746" t="s">
        <v>78</v>
      </c>
      <c r="O746" t="s">
        <v>34</v>
      </c>
      <c r="P746" t="s">
        <v>79</v>
      </c>
      <c r="Q746" t="s">
        <v>79</v>
      </c>
      <c r="R746" t="s">
        <v>111</v>
      </c>
      <c r="S746" t="s">
        <v>38</v>
      </c>
      <c r="T746" t="s">
        <v>39</v>
      </c>
      <c r="U746" t="s">
        <v>40</v>
      </c>
      <c r="V746" t="s">
        <v>80</v>
      </c>
      <c r="W746" t="s">
        <v>42</v>
      </c>
      <c r="X746" t="s">
        <v>53</v>
      </c>
    </row>
    <row r="747" spans="1:24" ht="13.5" customHeight="1" x14ac:dyDescent="0.45">
      <c r="A747" t="s">
        <v>3950</v>
      </c>
      <c r="B747">
        <v>2293</v>
      </c>
      <c r="C747" t="s">
        <v>25</v>
      </c>
      <c r="D747" t="s">
        <v>3951</v>
      </c>
      <c r="E747" t="s">
        <v>3952</v>
      </c>
      <c r="F747">
        <v>10.100199999999999</v>
      </c>
      <c r="G747" s="45">
        <v>16156854</v>
      </c>
      <c r="H747" t="s">
        <v>3953</v>
      </c>
      <c r="I747" s="6" t="s">
        <v>29</v>
      </c>
      <c r="J747" t="s">
        <v>3954</v>
      </c>
      <c r="K747" t="s">
        <v>31</v>
      </c>
      <c r="L747" s="32" t="s">
        <v>10241</v>
      </c>
      <c r="M747" s="1" t="s">
        <v>3955</v>
      </c>
      <c r="N747" t="s">
        <v>33</v>
      </c>
      <c r="O747" t="s">
        <v>34</v>
      </c>
      <c r="P747" t="s">
        <v>35</v>
      </c>
      <c r="Q747" t="s">
        <v>61</v>
      </c>
      <c r="R747" t="s">
        <v>172</v>
      </c>
      <c r="S747" t="s">
        <v>38</v>
      </c>
      <c r="T747" t="s">
        <v>93</v>
      </c>
      <c r="U747" t="s">
        <v>3956</v>
      </c>
      <c r="V747" t="s">
        <v>41</v>
      </c>
      <c r="W747" t="s">
        <v>42</v>
      </c>
      <c r="X747" t="s">
        <v>53</v>
      </c>
    </row>
    <row r="748" spans="1:24" ht="13.5" customHeight="1" x14ac:dyDescent="0.45">
      <c r="A748" t="s">
        <v>3957</v>
      </c>
      <c r="B748" t="s">
        <v>25</v>
      </c>
      <c r="C748" t="s">
        <v>25</v>
      </c>
      <c r="D748" t="s">
        <v>3958</v>
      </c>
      <c r="E748" t="s">
        <v>3959</v>
      </c>
      <c r="F748">
        <v>10.1111</v>
      </c>
      <c r="G748" s="45">
        <v>13652435</v>
      </c>
      <c r="H748" t="s">
        <v>3960</v>
      </c>
      <c r="I748" s="6" t="s">
        <v>46</v>
      </c>
      <c r="K748" t="s">
        <v>3844</v>
      </c>
      <c r="L748" s="32" t="s">
        <v>757</v>
      </c>
      <c r="M748" s="1" t="s">
        <v>237</v>
      </c>
      <c r="N748" t="s">
        <v>33</v>
      </c>
      <c r="O748" t="s">
        <v>34</v>
      </c>
      <c r="P748" t="s">
        <v>79</v>
      </c>
      <c r="Q748" t="s">
        <v>79</v>
      </c>
      <c r="R748" t="s">
        <v>41</v>
      </c>
      <c r="S748" t="s">
        <v>38</v>
      </c>
      <c r="T748" t="s">
        <v>39</v>
      </c>
      <c r="U748" t="s">
        <v>40</v>
      </c>
      <c r="V748" t="s">
        <v>41</v>
      </c>
      <c r="W748" t="s">
        <v>42</v>
      </c>
      <c r="X748" t="s">
        <v>43</v>
      </c>
    </row>
    <row r="749" spans="1:24" ht="13.5" customHeight="1" x14ac:dyDescent="0.45">
      <c r="A749" t="s">
        <v>3961</v>
      </c>
      <c r="B749" t="s">
        <v>25</v>
      </c>
      <c r="C749" t="s">
        <v>25</v>
      </c>
      <c r="D749" t="s">
        <v>3962</v>
      </c>
      <c r="E749" t="s">
        <v>3963</v>
      </c>
      <c r="F749">
        <v>10.1111</v>
      </c>
      <c r="G749" s="45">
        <v>14728206</v>
      </c>
      <c r="H749" t="s">
        <v>3964</v>
      </c>
      <c r="I749" s="6" t="s">
        <v>29</v>
      </c>
      <c r="J749" s="8" t="s">
        <v>74</v>
      </c>
      <c r="K749" t="s">
        <v>100</v>
      </c>
      <c r="L749" s="32" t="s">
        <v>695</v>
      </c>
      <c r="M749" s="1" t="s">
        <v>237</v>
      </c>
      <c r="N749" t="s">
        <v>33</v>
      </c>
      <c r="O749" t="s">
        <v>34</v>
      </c>
      <c r="P749" t="s">
        <v>35</v>
      </c>
      <c r="Q749" t="s">
        <v>61</v>
      </c>
      <c r="R749" t="s">
        <v>415</v>
      </c>
      <c r="S749" t="s">
        <v>38</v>
      </c>
      <c r="T749" t="s">
        <v>39</v>
      </c>
      <c r="U749" t="s">
        <v>40</v>
      </c>
      <c r="V749" t="s">
        <v>41</v>
      </c>
      <c r="W749" t="s">
        <v>42</v>
      </c>
      <c r="X749" t="s">
        <v>53</v>
      </c>
    </row>
    <row r="750" spans="1:24" ht="13.5" customHeight="1" x14ac:dyDescent="0.45">
      <c r="A750" t="s">
        <v>3965</v>
      </c>
      <c r="E750" t="s">
        <v>3966</v>
      </c>
      <c r="G750" s="45">
        <v>27702030</v>
      </c>
      <c r="H750" t="s">
        <v>3967</v>
      </c>
      <c r="I750" s="6" t="s">
        <v>46</v>
      </c>
      <c r="J750" s="8" t="s">
        <v>294</v>
      </c>
      <c r="K750" t="s">
        <v>109</v>
      </c>
      <c r="L750" s="32" t="s">
        <v>10249</v>
      </c>
      <c r="M750" s="8" t="s">
        <v>3968</v>
      </c>
      <c r="N750" t="s">
        <v>46</v>
      </c>
      <c r="O750" t="s">
        <v>34</v>
      </c>
      <c r="P750" t="s">
        <v>35</v>
      </c>
      <c r="Q750" t="s">
        <v>49</v>
      </c>
      <c r="R750" t="s">
        <v>172</v>
      </c>
      <c r="S750" t="s">
        <v>38</v>
      </c>
      <c r="T750" t="s">
        <v>39</v>
      </c>
      <c r="U750" t="s">
        <v>40</v>
      </c>
      <c r="V750" t="s">
        <v>41</v>
      </c>
      <c r="W750" t="s">
        <v>42</v>
      </c>
      <c r="X750" t="s">
        <v>1017</v>
      </c>
    </row>
    <row r="751" spans="1:24" ht="13.5" customHeight="1" x14ac:dyDescent="0.45">
      <c r="A751" t="s">
        <v>3969</v>
      </c>
      <c r="E751" t="s">
        <v>3970</v>
      </c>
      <c r="G751" s="45">
        <v>28359402</v>
      </c>
      <c r="H751" t="s">
        <v>3971</v>
      </c>
      <c r="I751" s="6" t="s">
        <v>46</v>
      </c>
      <c r="J751" s="1" t="s">
        <v>3972</v>
      </c>
      <c r="K751" t="s">
        <v>109</v>
      </c>
      <c r="L751" s="32" t="s">
        <v>77</v>
      </c>
      <c r="M751" s="1" t="s">
        <v>3972</v>
      </c>
      <c r="N751" t="s">
        <v>46</v>
      </c>
      <c r="O751" s="1" t="s">
        <v>3973</v>
      </c>
      <c r="P751" t="s">
        <v>35</v>
      </c>
      <c r="Q751" s="2" t="s">
        <v>49</v>
      </c>
      <c r="R751" t="s">
        <v>50</v>
      </c>
      <c r="S751" s="1" t="s">
        <v>51</v>
      </c>
      <c r="T751" t="s">
        <v>39</v>
      </c>
      <c r="U751" s="1" t="s">
        <v>3974</v>
      </c>
      <c r="V751" t="s">
        <v>41</v>
      </c>
      <c r="W751" s="1" t="s">
        <v>3975</v>
      </c>
      <c r="X751" t="s">
        <v>43</v>
      </c>
    </row>
    <row r="752" spans="1:24" ht="13.5" customHeight="1" x14ac:dyDescent="0.45">
      <c r="A752" t="s">
        <v>3976</v>
      </c>
      <c r="E752" t="s">
        <v>3977</v>
      </c>
      <c r="G752" s="45">
        <v>28376846</v>
      </c>
      <c r="H752" t="s">
        <v>3978</v>
      </c>
      <c r="I752" s="6" t="s">
        <v>46</v>
      </c>
      <c r="J752" s="1" t="s">
        <v>294</v>
      </c>
      <c r="K752" t="s">
        <v>109</v>
      </c>
      <c r="L752" s="32" t="s">
        <v>232</v>
      </c>
      <c r="M752" s="1" t="s">
        <v>3979</v>
      </c>
      <c r="N752" t="s">
        <v>46</v>
      </c>
      <c r="O752" t="s">
        <v>34</v>
      </c>
      <c r="P752" t="s">
        <v>35</v>
      </c>
      <c r="Q752" s="2" t="s">
        <v>49</v>
      </c>
      <c r="R752" t="s">
        <v>172</v>
      </c>
      <c r="S752" t="s">
        <v>38</v>
      </c>
      <c r="T752" t="s">
        <v>39</v>
      </c>
      <c r="U752" t="s">
        <v>40</v>
      </c>
      <c r="V752" t="s">
        <v>172</v>
      </c>
      <c r="W752" t="s">
        <v>42</v>
      </c>
      <c r="X752" t="s">
        <v>43</v>
      </c>
    </row>
    <row r="753" spans="1:24" ht="13.5" customHeight="1" x14ac:dyDescent="0.45">
      <c r="A753" t="s">
        <v>3980</v>
      </c>
      <c r="B753" t="s">
        <v>25</v>
      </c>
      <c r="C753" t="s">
        <v>25</v>
      </c>
      <c r="D753" t="s">
        <v>3981</v>
      </c>
      <c r="E753" t="s">
        <v>3982</v>
      </c>
      <c r="F753">
        <v>10.100199999999999</v>
      </c>
      <c r="G753" s="45">
        <v>19312261</v>
      </c>
      <c r="H753" t="s">
        <v>3983</v>
      </c>
      <c r="I753" s="6" t="s">
        <v>29</v>
      </c>
      <c r="J753" s="8" t="s">
        <v>74</v>
      </c>
      <c r="K753" t="s">
        <v>1587</v>
      </c>
      <c r="L753" s="32" t="s">
        <v>232</v>
      </c>
      <c r="M753" s="1" t="s">
        <v>237</v>
      </c>
      <c r="N753" t="s">
        <v>33</v>
      </c>
      <c r="O753" t="s">
        <v>34</v>
      </c>
      <c r="P753" t="s">
        <v>35</v>
      </c>
      <c r="Q753" t="s">
        <v>61</v>
      </c>
      <c r="R753" t="s">
        <v>172</v>
      </c>
      <c r="S753" t="s">
        <v>38</v>
      </c>
      <c r="T753" t="s">
        <v>39</v>
      </c>
      <c r="U753" t="s">
        <v>40</v>
      </c>
      <c r="V753" t="s">
        <v>81</v>
      </c>
      <c r="W753" t="s">
        <v>42</v>
      </c>
      <c r="X753" t="s">
        <v>115</v>
      </c>
    </row>
    <row r="754" spans="1:24" ht="13.5" customHeight="1" x14ac:dyDescent="0.45">
      <c r="A754" t="s">
        <v>3984</v>
      </c>
      <c r="E754" t="s">
        <v>3985</v>
      </c>
      <c r="F754">
        <v>10.100199999999999</v>
      </c>
      <c r="G754" s="45">
        <v>25735152</v>
      </c>
      <c r="H754" t="s">
        <v>3986</v>
      </c>
      <c r="I754" s="6" t="s">
        <v>29</v>
      </c>
      <c r="J754" t="s">
        <v>3987</v>
      </c>
      <c r="K754" t="s">
        <v>100</v>
      </c>
      <c r="L754" s="32" t="s">
        <v>695</v>
      </c>
      <c r="M754" t="s">
        <v>3988</v>
      </c>
      <c r="N754" t="s">
        <v>33</v>
      </c>
      <c r="O754" t="s">
        <v>34</v>
      </c>
      <c r="P754" t="s">
        <v>35</v>
      </c>
      <c r="Q754" t="s">
        <v>61</v>
      </c>
      <c r="R754" t="s">
        <v>172</v>
      </c>
      <c r="S754" t="s">
        <v>38</v>
      </c>
      <c r="T754" t="s">
        <v>39</v>
      </c>
      <c r="U754" t="s">
        <v>40</v>
      </c>
      <c r="V754" t="s">
        <v>41</v>
      </c>
      <c r="W754" t="s">
        <v>42</v>
      </c>
      <c r="X754" t="s">
        <v>53</v>
      </c>
    </row>
    <row r="755" spans="1:24" ht="13.5" customHeight="1" x14ac:dyDescent="0.45">
      <c r="A755" t="s">
        <v>3989</v>
      </c>
      <c r="B755">
        <v>2250</v>
      </c>
      <c r="C755" t="s">
        <v>25</v>
      </c>
      <c r="D755" t="s">
        <v>3990</v>
      </c>
      <c r="E755" t="s">
        <v>3991</v>
      </c>
      <c r="F755">
        <v>10.100199999999999</v>
      </c>
      <c r="G755" s="45">
        <v>15222608</v>
      </c>
      <c r="H755" t="s">
        <v>3992</v>
      </c>
      <c r="I755" s="6" t="s">
        <v>29</v>
      </c>
      <c r="J755" s="8" t="s">
        <v>74</v>
      </c>
      <c r="K755" t="s">
        <v>100</v>
      </c>
      <c r="L755" s="32" t="s">
        <v>161</v>
      </c>
      <c r="M755" s="1" t="s">
        <v>237</v>
      </c>
      <c r="N755" t="s">
        <v>78</v>
      </c>
      <c r="O755" t="s">
        <v>34</v>
      </c>
      <c r="P755" t="s">
        <v>102</v>
      </c>
      <c r="Q755" t="s">
        <v>79</v>
      </c>
      <c r="R755" t="s">
        <v>172</v>
      </c>
      <c r="S755" t="s">
        <v>38</v>
      </c>
      <c r="T755" t="s">
        <v>93</v>
      </c>
      <c r="U755" t="s">
        <v>3993</v>
      </c>
      <c r="V755" t="s">
        <v>81</v>
      </c>
      <c r="W755" t="s">
        <v>42</v>
      </c>
      <c r="X755" t="s">
        <v>53</v>
      </c>
    </row>
    <row r="756" spans="1:24" ht="13.5" customHeight="1" x14ac:dyDescent="0.45">
      <c r="A756" s="38" t="s">
        <v>3994</v>
      </c>
      <c r="B756" t="s">
        <v>3994</v>
      </c>
      <c r="E756" t="s">
        <v>3995</v>
      </c>
      <c r="G756" s="45" t="s">
        <v>3995</v>
      </c>
      <c r="H756" t="s">
        <v>3996</v>
      </c>
      <c r="I756" t="s">
        <v>46</v>
      </c>
      <c r="J756" t="s">
        <v>3997</v>
      </c>
      <c r="K756" s="9" t="s">
        <v>48</v>
      </c>
      <c r="L756" s="32" t="s">
        <v>10219</v>
      </c>
      <c r="M756" t="s">
        <v>3997</v>
      </c>
      <c r="N756" t="s">
        <v>46</v>
      </c>
      <c r="O756" t="s">
        <v>34</v>
      </c>
      <c r="P756" t="s">
        <v>35</v>
      </c>
      <c r="Q756" t="s">
        <v>49</v>
      </c>
      <c r="R756" t="s">
        <v>50</v>
      </c>
      <c r="S756" t="s">
        <v>51</v>
      </c>
      <c r="T756" t="s">
        <v>39</v>
      </c>
      <c r="U756" t="s">
        <v>3998</v>
      </c>
      <c r="V756" t="s">
        <v>41</v>
      </c>
      <c r="W756" t="s">
        <v>3998</v>
      </c>
      <c r="X756" t="s">
        <v>53</v>
      </c>
    </row>
    <row r="757" spans="1:24" ht="13.5" customHeight="1" x14ac:dyDescent="0.45">
      <c r="A757" s="38" t="s">
        <v>3999</v>
      </c>
      <c r="B757" t="s">
        <v>3999</v>
      </c>
      <c r="E757">
        <v>14781239</v>
      </c>
      <c r="G757" s="45">
        <v>14781239</v>
      </c>
      <c r="H757" t="s">
        <v>4000</v>
      </c>
      <c r="I757" t="s">
        <v>46</v>
      </c>
      <c r="J757" t="s">
        <v>4001</v>
      </c>
      <c r="K757" s="9" t="s">
        <v>48</v>
      </c>
      <c r="L757" s="32" t="s">
        <v>10265</v>
      </c>
      <c r="M757" t="s">
        <v>4001</v>
      </c>
      <c r="N757" t="s">
        <v>46</v>
      </c>
      <c r="O757" t="s">
        <v>34</v>
      </c>
      <c r="P757" t="s">
        <v>35</v>
      </c>
      <c r="Q757" t="s">
        <v>49</v>
      </c>
      <c r="R757" t="s">
        <v>50</v>
      </c>
      <c r="S757" t="s">
        <v>51</v>
      </c>
      <c r="T757" t="s">
        <v>39</v>
      </c>
      <c r="U757" t="s">
        <v>4002</v>
      </c>
      <c r="V757" t="s">
        <v>41</v>
      </c>
      <c r="W757" t="s">
        <v>4002</v>
      </c>
      <c r="X757" t="s">
        <v>53</v>
      </c>
    </row>
    <row r="758" spans="1:24" ht="13.5" customHeight="1" x14ac:dyDescent="0.45">
      <c r="A758" t="s">
        <v>4003</v>
      </c>
      <c r="B758" t="s">
        <v>25</v>
      </c>
      <c r="C758" t="s">
        <v>25</v>
      </c>
      <c r="D758" t="s">
        <v>25</v>
      </c>
      <c r="E758" t="s">
        <v>4004</v>
      </c>
      <c r="F758">
        <v>10.100199999999999</v>
      </c>
      <c r="G758" s="45">
        <v>15222608</v>
      </c>
      <c r="H758" t="s">
        <v>4005</v>
      </c>
      <c r="I758" s="6" t="s">
        <v>29</v>
      </c>
      <c r="J758" t="s">
        <v>77</v>
      </c>
      <c r="K758" t="s">
        <v>100</v>
      </c>
      <c r="L758" s="32" t="s">
        <v>399</v>
      </c>
      <c r="M758" t="s">
        <v>77</v>
      </c>
      <c r="N758" t="s">
        <v>33</v>
      </c>
      <c r="O758" t="s">
        <v>34</v>
      </c>
      <c r="P758" t="s">
        <v>35</v>
      </c>
      <c r="Q758" t="s">
        <v>61</v>
      </c>
      <c r="R758" t="s">
        <v>172</v>
      </c>
      <c r="S758" t="s">
        <v>38</v>
      </c>
      <c r="T758" t="s">
        <v>39</v>
      </c>
      <c r="U758" t="s">
        <v>40</v>
      </c>
      <c r="V758" t="s">
        <v>41</v>
      </c>
      <c r="W758" t="s">
        <v>42</v>
      </c>
      <c r="X758" t="s">
        <v>53</v>
      </c>
    </row>
    <row r="759" spans="1:24" ht="13.5" customHeight="1" x14ac:dyDescent="0.45">
      <c r="A759" t="s">
        <v>4006</v>
      </c>
      <c r="B759" t="s">
        <v>25</v>
      </c>
      <c r="C759" t="s">
        <v>25</v>
      </c>
      <c r="D759" t="s">
        <v>4007</v>
      </c>
      <c r="E759" t="s">
        <v>4008</v>
      </c>
      <c r="F759">
        <v>10.1111</v>
      </c>
      <c r="G759" s="45">
        <v>14680424</v>
      </c>
      <c r="H759" t="s">
        <v>4009</v>
      </c>
      <c r="I759" s="6" t="s">
        <v>29</v>
      </c>
      <c r="J759" t="s">
        <v>4010</v>
      </c>
      <c r="K759" t="s">
        <v>100</v>
      </c>
      <c r="L759" s="32" t="s">
        <v>152</v>
      </c>
      <c r="M759" s="1" t="s">
        <v>4010</v>
      </c>
      <c r="N759" t="s">
        <v>33</v>
      </c>
      <c r="O759" t="s">
        <v>34</v>
      </c>
      <c r="P759" t="s">
        <v>35</v>
      </c>
      <c r="Q759" t="s">
        <v>36</v>
      </c>
      <c r="R759" t="s">
        <v>37</v>
      </c>
      <c r="S759" t="s">
        <v>38</v>
      </c>
      <c r="T759" t="s">
        <v>39</v>
      </c>
      <c r="U759" t="s">
        <v>40</v>
      </c>
      <c r="V759" t="s">
        <v>41</v>
      </c>
      <c r="W759" t="s">
        <v>42</v>
      </c>
      <c r="X759" t="s">
        <v>1182</v>
      </c>
    </row>
    <row r="760" spans="1:24" ht="13.5" customHeight="1" x14ac:dyDescent="0.45">
      <c r="A760" t="s">
        <v>4011</v>
      </c>
      <c r="B760" t="s">
        <v>25</v>
      </c>
      <c r="C760" t="s">
        <v>25</v>
      </c>
      <c r="D760" t="s">
        <v>4012</v>
      </c>
      <c r="E760" t="s">
        <v>4013</v>
      </c>
      <c r="F760">
        <v>10.1111</v>
      </c>
      <c r="G760" s="45">
        <v>14680432</v>
      </c>
      <c r="H760" t="s">
        <v>4014</v>
      </c>
      <c r="I760" s="6" t="s">
        <v>29</v>
      </c>
      <c r="J760" t="s">
        <v>4015</v>
      </c>
      <c r="K760" t="s">
        <v>100</v>
      </c>
      <c r="L760" s="32" t="s">
        <v>10225</v>
      </c>
      <c r="M760" s="1" t="s">
        <v>4015</v>
      </c>
      <c r="N760" t="s">
        <v>33</v>
      </c>
      <c r="O760" t="s">
        <v>34</v>
      </c>
      <c r="P760" t="s">
        <v>35</v>
      </c>
      <c r="Q760" t="s">
        <v>36</v>
      </c>
      <c r="R760" t="s">
        <v>172</v>
      </c>
      <c r="S760" t="s">
        <v>38</v>
      </c>
      <c r="T760" t="s">
        <v>39</v>
      </c>
      <c r="U760" t="s">
        <v>40</v>
      </c>
      <c r="V760" t="s">
        <v>41</v>
      </c>
      <c r="W760" t="s">
        <v>42</v>
      </c>
      <c r="X760" t="s">
        <v>43</v>
      </c>
    </row>
    <row r="761" spans="1:24" ht="13.5" customHeight="1" x14ac:dyDescent="0.45">
      <c r="A761" t="s">
        <v>4016</v>
      </c>
      <c r="B761" t="s">
        <v>25</v>
      </c>
      <c r="C761" t="s">
        <v>25</v>
      </c>
      <c r="D761" t="s">
        <v>4017</v>
      </c>
      <c r="E761" t="s">
        <v>4018</v>
      </c>
      <c r="F761">
        <v>10.1111</v>
      </c>
      <c r="G761" s="45">
        <v>19393466</v>
      </c>
      <c r="H761" t="s">
        <v>4019</v>
      </c>
      <c r="I761" s="6" t="s">
        <v>29</v>
      </c>
      <c r="J761" s="8" t="s">
        <v>74</v>
      </c>
      <c r="K761" t="s">
        <v>100</v>
      </c>
      <c r="L761" s="32" t="s">
        <v>786</v>
      </c>
      <c r="M761" s="1" t="s">
        <v>237</v>
      </c>
      <c r="N761" t="s">
        <v>78</v>
      </c>
      <c r="O761" t="s">
        <v>34</v>
      </c>
      <c r="P761" t="s">
        <v>79</v>
      </c>
      <c r="Q761" t="s">
        <v>79</v>
      </c>
      <c r="R761" t="s">
        <v>415</v>
      </c>
      <c r="S761" t="s">
        <v>38</v>
      </c>
      <c r="T761" t="s">
        <v>93</v>
      </c>
      <c r="U761" t="s">
        <v>4020</v>
      </c>
      <c r="V761" t="s">
        <v>81</v>
      </c>
      <c r="W761" t="s">
        <v>42</v>
      </c>
      <c r="X761" t="s">
        <v>115</v>
      </c>
    </row>
    <row r="762" spans="1:24" ht="13.5" customHeight="1" x14ac:dyDescent="0.45">
      <c r="A762" t="s">
        <v>4021</v>
      </c>
      <c r="B762" t="s">
        <v>25</v>
      </c>
      <c r="C762" t="s">
        <v>25</v>
      </c>
      <c r="D762" t="s">
        <v>4022</v>
      </c>
      <c r="E762" t="s">
        <v>4023</v>
      </c>
      <c r="F762">
        <v>10.1111</v>
      </c>
      <c r="G762" s="45">
        <v>13652443</v>
      </c>
      <c r="H762" t="s">
        <v>4024</v>
      </c>
      <c r="I762" s="6" t="s">
        <v>29</v>
      </c>
      <c r="J762" t="s">
        <v>4025</v>
      </c>
      <c r="K762" t="s">
        <v>100</v>
      </c>
      <c r="L762" s="32" t="s">
        <v>236</v>
      </c>
      <c r="M762" s="1" t="s">
        <v>4025</v>
      </c>
      <c r="N762" t="s">
        <v>33</v>
      </c>
      <c r="O762" t="s">
        <v>34</v>
      </c>
      <c r="P762" t="s">
        <v>35</v>
      </c>
      <c r="Q762" t="s">
        <v>61</v>
      </c>
      <c r="R762" t="s">
        <v>172</v>
      </c>
      <c r="S762" t="s">
        <v>38</v>
      </c>
      <c r="T762" t="s">
        <v>39</v>
      </c>
      <c r="U762" t="s">
        <v>40</v>
      </c>
      <c r="V762" t="s">
        <v>41</v>
      </c>
      <c r="W762" t="s">
        <v>42</v>
      </c>
      <c r="X762" t="s">
        <v>53</v>
      </c>
    </row>
    <row r="763" spans="1:24" ht="13.5" customHeight="1" x14ac:dyDescent="0.45">
      <c r="A763" t="s">
        <v>4026</v>
      </c>
      <c r="B763" t="s">
        <v>25</v>
      </c>
      <c r="C763" t="s">
        <v>25</v>
      </c>
      <c r="D763" t="s">
        <v>4027</v>
      </c>
      <c r="E763" t="s">
        <v>4028</v>
      </c>
      <c r="F763">
        <v>10.1111</v>
      </c>
      <c r="G763" s="45" t="s">
        <v>4029</v>
      </c>
      <c r="H763" t="s">
        <v>4030</v>
      </c>
      <c r="I763" s="6" t="s">
        <v>46</v>
      </c>
      <c r="J763" t="s">
        <v>4031</v>
      </c>
      <c r="K763" t="s">
        <v>1497</v>
      </c>
      <c r="L763" s="32" t="s">
        <v>1066</v>
      </c>
      <c r="M763" s="1" t="s">
        <v>4031</v>
      </c>
      <c r="N763" t="s">
        <v>33</v>
      </c>
      <c r="O763" t="s">
        <v>34</v>
      </c>
      <c r="P763" t="s">
        <v>35</v>
      </c>
      <c r="Q763" t="s">
        <v>49</v>
      </c>
      <c r="R763" t="s">
        <v>50</v>
      </c>
      <c r="S763" t="s">
        <v>38</v>
      </c>
      <c r="T763" t="s">
        <v>39</v>
      </c>
      <c r="U763" t="s">
        <v>40</v>
      </c>
      <c r="V763" t="s">
        <v>41</v>
      </c>
      <c r="W763" t="s">
        <v>42</v>
      </c>
      <c r="X763" t="s">
        <v>53</v>
      </c>
    </row>
    <row r="764" spans="1:24" ht="13.5" customHeight="1" x14ac:dyDescent="0.45">
      <c r="A764" t="s">
        <v>4033</v>
      </c>
      <c r="B764" t="s">
        <v>25</v>
      </c>
      <c r="C764" t="s">
        <v>25</v>
      </c>
      <c r="D764" t="s">
        <v>4034</v>
      </c>
      <c r="E764" t="s">
        <v>4035</v>
      </c>
      <c r="F764">
        <v>10.100199999999999</v>
      </c>
      <c r="G764" s="45">
        <v>10982264</v>
      </c>
      <c r="H764" t="s">
        <v>4036</v>
      </c>
      <c r="I764" s="6" t="s">
        <v>29</v>
      </c>
      <c r="J764" t="s">
        <v>4037</v>
      </c>
      <c r="K764" t="s">
        <v>100</v>
      </c>
      <c r="L764" s="32" t="s">
        <v>4038</v>
      </c>
      <c r="M764" s="1" t="s">
        <v>4037</v>
      </c>
      <c r="N764" t="s">
        <v>33</v>
      </c>
      <c r="O764" t="s">
        <v>34</v>
      </c>
      <c r="P764" t="s">
        <v>35</v>
      </c>
      <c r="Q764" t="s">
        <v>61</v>
      </c>
      <c r="R764" t="s">
        <v>50</v>
      </c>
      <c r="S764" t="s">
        <v>38</v>
      </c>
      <c r="T764" t="s">
        <v>39</v>
      </c>
      <c r="U764" t="s">
        <v>40</v>
      </c>
      <c r="V764" t="s">
        <v>41</v>
      </c>
      <c r="W764" t="s">
        <v>42</v>
      </c>
      <c r="X764" t="s">
        <v>43</v>
      </c>
    </row>
    <row r="765" spans="1:24" ht="13.5" customHeight="1" x14ac:dyDescent="0.45">
      <c r="A765" t="s">
        <v>4039</v>
      </c>
      <c r="B765" t="s">
        <v>25</v>
      </c>
      <c r="C765" t="s">
        <v>25</v>
      </c>
      <c r="D765" t="s">
        <v>4040</v>
      </c>
      <c r="E765" t="s">
        <v>4041</v>
      </c>
      <c r="F765">
        <v>10.100199999999999</v>
      </c>
      <c r="G765" s="45" t="s">
        <v>4042</v>
      </c>
      <c r="H765" t="s">
        <v>4043</v>
      </c>
      <c r="I765" s="6" t="s">
        <v>29</v>
      </c>
      <c r="J765" t="s">
        <v>4044</v>
      </c>
      <c r="K765" t="s">
        <v>100</v>
      </c>
      <c r="L765" s="32" t="s">
        <v>2989</v>
      </c>
      <c r="M765" s="1" t="s">
        <v>4044</v>
      </c>
      <c r="N765" t="s">
        <v>33</v>
      </c>
      <c r="O765" t="s">
        <v>34</v>
      </c>
      <c r="P765" t="s">
        <v>35</v>
      </c>
      <c r="Q765" t="s">
        <v>61</v>
      </c>
      <c r="R765" t="s">
        <v>172</v>
      </c>
      <c r="S765" t="s">
        <v>38</v>
      </c>
      <c r="T765" t="s">
        <v>39</v>
      </c>
      <c r="U765" t="s">
        <v>40</v>
      </c>
      <c r="V765" t="s">
        <v>81</v>
      </c>
      <c r="W765" t="s">
        <v>42</v>
      </c>
      <c r="X765" t="s">
        <v>43</v>
      </c>
    </row>
    <row r="766" spans="1:24" ht="13.5" customHeight="1" x14ac:dyDescent="0.45">
      <c r="A766" t="s">
        <v>4045</v>
      </c>
      <c r="B766" t="s">
        <v>25</v>
      </c>
      <c r="C766" t="s">
        <v>25</v>
      </c>
      <c r="D766" t="s">
        <v>4046</v>
      </c>
      <c r="E766" t="s">
        <v>4047</v>
      </c>
      <c r="F766">
        <v>10.100199999999999</v>
      </c>
      <c r="G766" s="45">
        <v>10982272</v>
      </c>
      <c r="H766" t="s">
        <v>4048</v>
      </c>
      <c r="I766" s="6" t="s">
        <v>29</v>
      </c>
      <c r="J766" t="s">
        <v>4049</v>
      </c>
      <c r="K766" t="s">
        <v>100</v>
      </c>
      <c r="L766" s="32" t="s">
        <v>3525</v>
      </c>
      <c r="M766" s="1" t="s">
        <v>237</v>
      </c>
      <c r="N766" t="s">
        <v>33</v>
      </c>
      <c r="O766" t="s">
        <v>34</v>
      </c>
      <c r="P766" t="s">
        <v>35</v>
      </c>
      <c r="Q766" t="s">
        <v>61</v>
      </c>
      <c r="R766" t="s">
        <v>50</v>
      </c>
      <c r="S766" t="s">
        <v>38</v>
      </c>
      <c r="T766" t="s">
        <v>39</v>
      </c>
      <c r="U766" t="s">
        <v>40</v>
      </c>
      <c r="V766" t="s">
        <v>41</v>
      </c>
      <c r="W766" t="s">
        <v>42</v>
      </c>
      <c r="X766" t="s">
        <v>53</v>
      </c>
    </row>
    <row r="767" spans="1:24" ht="13.5" customHeight="1" x14ac:dyDescent="0.45">
      <c r="A767" t="s">
        <v>276</v>
      </c>
      <c r="G767" s="45" t="s">
        <v>277</v>
      </c>
      <c r="H767" t="s">
        <v>4050</v>
      </c>
      <c r="I767" t="s">
        <v>46</v>
      </c>
      <c r="J767" t="s">
        <v>280</v>
      </c>
      <c r="K767" t="s">
        <v>109</v>
      </c>
      <c r="L767" s="32" t="s">
        <v>2602</v>
      </c>
      <c r="M767" t="s">
        <v>280</v>
      </c>
      <c r="N767" t="s">
        <v>33</v>
      </c>
      <c r="O767" t="s">
        <v>740</v>
      </c>
      <c r="P767" t="s">
        <v>35</v>
      </c>
      <c r="Q767" t="s">
        <v>49</v>
      </c>
      <c r="R767" t="s">
        <v>50</v>
      </c>
      <c r="S767" t="s">
        <v>38</v>
      </c>
      <c r="T767" t="s">
        <v>39</v>
      </c>
      <c r="U767" t="s">
        <v>40</v>
      </c>
      <c r="V767" t="s">
        <v>41</v>
      </c>
      <c r="W767" t="s">
        <v>42</v>
      </c>
      <c r="X767" t="s">
        <v>53</v>
      </c>
    </row>
    <row r="768" spans="1:24" ht="13.5" customHeight="1" x14ac:dyDescent="0.45">
      <c r="A768" s="38" t="s">
        <v>4051</v>
      </c>
      <c r="B768" t="s">
        <v>4051</v>
      </c>
      <c r="E768">
        <v>20903162</v>
      </c>
      <c r="G768" s="45">
        <v>20903162</v>
      </c>
      <c r="H768" t="s">
        <v>4052</v>
      </c>
      <c r="I768" t="s">
        <v>46</v>
      </c>
      <c r="J768" t="s">
        <v>4053</v>
      </c>
      <c r="K768" s="9" t="s">
        <v>48</v>
      </c>
      <c r="L768" s="32" t="s">
        <v>413</v>
      </c>
      <c r="M768" t="s">
        <v>4053</v>
      </c>
      <c r="N768" t="s">
        <v>46</v>
      </c>
      <c r="O768" t="s">
        <v>34</v>
      </c>
      <c r="P768" t="s">
        <v>35</v>
      </c>
      <c r="Q768" t="s">
        <v>49</v>
      </c>
      <c r="R768" t="s">
        <v>50</v>
      </c>
      <c r="S768" t="s">
        <v>51</v>
      </c>
      <c r="T768" t="s">
        <v>39</v>
      </c>
      <c r="U768" s="39" t="s">
        <v>4054</v>
      </c>
      <c r="V768" t="s">
        <v>41</v>
      </c>
      <c r="W768" t="s">
        <v>4054</v>
      </c>
      <c r="X768" t="s">
        <v>53</v>
      </c>
    </row>
    <row r="769" spans="1:24" ht="13.5" customHeight="1" x14ac:dyDescent="0.45">
      <c r="A769" t="s">
        <v>4055</v>
      </c>
      <c r="B769" t="s">
        <v>25</v>
      </c>
      <c r="C769" t="s">
        <v>25</v>
      </c>
      <c r="D769" t="s">
        <v>4056</v>
      </c>
      <c r="E769" t="s">
        <v>4056</v>
      </c>
      <c r="F769">
        <v>10.100099999999999</v>
      </c>
      <c r="G769" s="46">
        <v>20544049</v>
      </c>
      <c r="H769" t="s">
        <v>4057</v>
      </c>
      <c r="I769" t="s">
        <v>46</v>
      </c>
      <c r="J769" t="s">
        <v>4058</v>
      </c>
      <c r="K769" t="s">
        <v>100</v>
      </c>
      <c r="L769" s="32" t="s">
        <v>3479</v>
      </c>
      <c r="M769" t="s">
        <v>4060</v>
      </c>
      <c r="N769" t="s">
        <v>46</v>
      </c>
      <c r="O769" t="s">
        <v>740</v>
      </c>
      <c r="P769" t="s">
        <v>35</v>
      </c>
      <c r="Q769" t="s">
        <v>49</v>
      </c>
      <c r="R769" t="s">
        <v>50</v>
      </c>
      <c r="S769" t="s">
        <v>38</v>
      </c>
      <c r="T769" t="s">
        <v>39</v>
      </c>
      <c r="U769" t="s">
        <v>40</v>
      </c>
      <c r="V769" t="s">
        <v>80</v>
      </c>
      <c r="W769" t="s">
        <v>42</v>
      </c>
      <c r="X769" t="s">
        <v>43</v>
      </c>
    </row>
    <row r="770" spans="1:24" ht="13.5" customHeight="1" x14ac:dyDescent="0.45">
      <c r="A770" t="s">
        <v>4061</v>
      </c>
      <c r="B770" t="s">
        <v>25</v>
      </c>
      <c r="C770" t="s">
        <v>25</v>
      </c>
      <c r="D770" t="s">
        <v>4062</v>
      </c>
      <c r="E770" t="s">
        <v>4063</v>
      </c>
      <c r="F770">
        <v>10.100199999999999</v>
      </c>
      <c r="G770" s="45">
        <v>15206548</v>
      </c>
      <c r="H770" t="s">
        <v>4064</v>
      </c>
      <c r="I770" s="6" t="s">
        <v>29</v>
      </c>
      <c r="J770" t="s">
        <v>4065</v>
      </c>
      <c r="K770" t="s">
        <v>100</v>
      </c>
      <c r="L770" s="32" t="s">
        <v>132</v>
      </c>
      <c r="M770" s="1" t="s">
        <v>4065</v>
      </c>
      <c r="N770" t="s">
        <v>33</v>
      </c>
      <c r="O770" t="s">
        <v>34</v>
      </c>
      <c r="P770" t="s">
        <v>35</v>
      </c>
      <c r="Q770" t="s">
        <v>61</v>
      </c>
      <c r="R770" t="s">
        <v>50</v>
      </c>
      <c r="S770" t="s">
        <v>38</v>
      </c>
      <c r="T770" t="s">
        <v>39</v>
      </c>
      <c r="U770" t="s">
        <v>40</v>
      </c>
      <c r="V770" t="s">
        <v>41</v>
      </c>
      <c r="W770" t="s">
        <v>42</v>
      </c>
      <c r="X770" t="s">
        <v>53</v>
      </c>
    </row>
    <row r="771" spans="1:24" ht="13.5" customHeight="1" x14ac:dyDescent="0.45">
      <c r="A771" t="s">
        <v>4066</v>
      </c>
      <c r="B771" t="s">
        <v>25</v>
      </c>
      <c r="C771" t="s">
        <v>25</v>
      </c>
      <c r="D771" t="s">
        <v>4067</v>
      </c>
      <c r="E771" t="s">
        <v>4068</v>
      </c>
      <c r="F771">
        <v>10.1111</v>
      </c>
      <c r="G771" s="45">
        <v>14724669</v>
      </c>
      <c r="H771" t="s">
        <v>4069</v>
      </c>
      <c r="I771" s="6" t="s">
        <v>29</v>
      </c>
      <c r="J771" t="s">
        <v>4070</v>
      </c>
      <c r="K771" t="s">
        <v>100</v>
      </c>
      <c r="L771" s="32" t="s">
        <v>10225</v>
      </c>
      <c r="M771" s="1" t="s">
        <v>4070</v>
      </c>
      <c r="N771" t="s">
        <v>33</v>
      </c>
      <c r="O771" t="s">
        <v>34</v>
      </c>
      <c r="P771" t="s">
        <v>35</v>
      </c>
      <c r="Q771" t="s">
        <v>61</v>
      </c>
      <c r="R771" t="s">
        <v>172</v>
      </c>
      <c r="S771" t="s">
        <v>38</v>
      </c>
      <c r="T771" t="s">
        <v>39</v>
      </c>
      <c r="U771" t="s">
        <v>40</v>
      </c>
      <c r="V771" t="s">
        <v>41</v>
      </c>
      <c r="W771" t="s">
        <v>42</v>
      </c>
      <c r="X771" t="s">
        <v>43</v>
      </c>
    </row>
    <row r="772" spans="1:24" ht="13.5" customHeight="1" x14ac:dyDescent="0.45">
      <c r="A772" t="s">
        <v>4071</v>
      </c>
      <c r="B772" t="s">
        <v>4072</v>
      </c>
      <c r="C772" t="s">
        <v>25</v>
      </c>
      <c r="D772" t="s">
        <v>4073</v>
      </c>
      <c r="E772" t="s">
        <v>4073</v>
      </c>
      <c r="F772">
        <v>10.100199999999999</v>
      </c>
      <c r="G772" s="45">
        <v>15252027</v>
      </c>
      <c r="H772" t="s">
        <v>4074</v>
      </c>
      <c r="I772" s="6" t="s">
        <v>46</v>
      </c>
      <c r="J772" s="8" t="s">
        <v>294</v>
      </c>
      <c r="K772" t="s">
        <v>2590</v>
      </c>
      <c r="L772" s="32">
        <v>3000</v>
      </c>
      <c r="M772" t="s">
        <v>4075</v>
      </c>
      <c r="N772" t="s">
        <v>46</v>
      </c>
      <c r="O772" s="1" t="s">
        <v>345</v>
      </c>
      <c r="P772" t="s">
        <v>35</v>
      </c>
      <c r="Q772" t="s">
        <v>49</v>
      </c>
      <c r="R772" t="s">
        <v>111</v>
      </c>
      <c r="S772" t="s">
        <v>38</v>
      </c>
      <c r="T772" t="s">
        <v>39</v>
      </c>
      <c r="U772" t="s">
        <v>40</v>
      </c>
      <c r="V772" t="s">
        <v>41</v>
      </c>
      <c r="W772" t="s">
        <v>42</v>
      </c>
      <c r="X772" t="s">
        <v>53</v>
      </c>
    </row>
    <row r="773" spans="1:24" ht="13.5" customHeight="1" x14ac:dyDescent="0.45">
      <c r="A773" s="38">
        <v>6816</v>
      </c>
      <c r="B773" t="s">
        <v>4076</v>
      </c>
      <c r="E773">
        <v>14688123</v>
      </c>
      <c r="G773" s="45">
        <v>14688123</v>
      </c>
      <c r="H773" t="s">
        <v>4077</v>
      </c>
      <c r="I773" t="s">
        <v>46</v>
      </c>
      <c r="J773" t="s">
        <v>4078</v>
      </c>
      <c r="K773" s="9" t="s">
        <v>48</v>
      </c>
      <c r="L773" s="32" t="s">
        <v>10218</v>
      </c>
      <c r="M773" t="s">
        <v>4078</v>
      </c>
      <c r="N773" t="s">
        <v>46</v>
      </c>
      <c r="O773" t="s">
        <v>34</v>
      </c>
      <c r="P773" t="s">
        <v>35</v>
      </c>
      <c r="Q773" t="s">
        <v>49</v>
      </c>
      <c r="R773" t="s">
        <v>50</v>
      </c>
      <c r="S773" t="s">
        <v>51</v>
      </c>
      <c r="T773" t="s">
        <v>39</v>
      </c>
      <c r="U773" t="s">
        <v>4079</v>
      </c>
      <c r="V773" t="s">
        <v>41</v>
      </c>
      <c r="W773" t="s">
        <v>4079</v>
      </c>
      <c r="X773" t="s">
        <v>53</v>
      </c>
    </row>
    <row r="774" spans="1:24" ht="13.5" customHeight="1" x14ac:dyDescent="0.45">
      <c r="A774" t="s">
        <v>4080</v>
      </c>
      <c r="B774" t="s">
        <v>25</v>
      </c>
      <c r="C774" t="s">
        <v>25</v>
      </c>
      <c r="D774" t="s">
        <v>4081</v>
      </c>
      <c r="E774" t="s">
        <v>4082</v>
      </c>
      <c r="F774">
        <v>10.1111</v>
      </c>
      <c r="G774" s="45">
        <v>15384632</v>
      </c>
      <c r="H774" t="s">
        <v>4083</v>
      </c>
      <c r="I774" s="6" t="s">
        <v>29</v>
      </c>
      <c r="J774" s="8" t="s">
        <v>4084</v>
      </c>
      <c r="K774" t="s">
        <v>100</v>
      </c>
      <c r="L774" s="32" t="s">
        <v>132</v>
      </c>
      <c r="M774" s="1" t="s">
        <v>4084</v>
      </c>
      <c r="N774" t="s">
        <v>33</v>
      </c>
      <c r="O774" t="s">
        <v>34</v>
      </c>
      <c r="P774" t="s">
        <v>35</v>
      </c>
      <c r="Q774" t="s">
        <v>36</v>
      </c>
      <c r="R774" t="s">
        <v>37</v>
      </c>
      <c r="S774" t="s">
        <v>38</v>
      </c>
      <c r="T774" t="s">
        <v>39</v>
      </c>
      <c r="U774" t="s">
        <v>40</v>
      </c>
      <c r="V774" t="s">
        <v>80</v>
      </c>
      <c r="W774" t="s">
        <v>42</v>
      </c>
      <c r="X774" t="s">
        <v>43</v>
      </c>
    </row>
    <row r="775" spans="1:24" ht="13.5" customHeight="1" x14ac:dyDescent="0.45">
      <c r="A775" t="s">
        <v>4085</v>
      </c>
      <c r="B775" t="s">
        <v>25</v>
      </c>
      <c r="C775" t="s">
        <v>25</v>
      </c>
      <c r="D775" t="s">
        <v>4086</v>
      </c>
      <c r="E775" t="s">
        <v>4087</v>
      </c>
      <c r="F775">
        <v>10.1111</v>
      </c>
      <c r="G775" s="45">
        <v>14754959</v>
      </c>
      <c r="H775" t="s">
        <v>4088</v>
      </c>
      <c r="I775" s="6" t="s">
        <v>29</v>
      </c>
      <c r="J775" t="s">
        <v>4089</v>
      </c>
      <c r="K775" t="s">
        <v>100</v>
      </c>
      <c r="L775" s="32" t="s">
        <v>91</v>
      </c>
      <c r="M775" t="str">
        <f>"http://onlinelibrary.wiley.com/journal/"&amp;G775&amp;"/homepage/FundedAccess.html"</f>
        <v>http://onlinelibrary.wiley.com/journal/14754959/homepage/FundedAccess.html</v>
      </c>
      <c r="N775" t="s">
        <v>33</v>
      </c>
      <c r="O775" t="s">
        <v>34</v>
      </c>
      <c r="P775" t="s">
        <v>35</v>
      </c>
      <c r="Q775" t="s">
        <v>36</v>
      </c>
      <c r="R775" t="s">
        <v>50</v>
      </c>
      <c r="S775" t="s">
        <v>38</v>
      </c>
      <c r="T775" t="s">
        <v>39</v>
      </c>
      <c r="U775" t="s">
        <v>40</v>
      </c>
      <c r="V775" t="s">
        <v>80</v>
      </c>
      <c r="W775" t="s">
        <v>42</v>
      </c>
      <c r="X775" t="s">
        <v>43</v>
      </c>
    </row>
    <row r="776" spans="1:24" ht="13.5" customHeight="1" x14ac:dyDescent="0.45">
      <c r="A776" t="s">
        <v>4090</v>
      </c>
      <c r="B776" t="s">
        <v>25</v>
      </c>
      <c r="C776" t="s">
        <v>25</v>
      </c>
      <c r="D776" t="s">
        <v>4091</v>
      </c>
      <c r="E776" t="s">
        <v>4092</v>
      </c>
      <c r="F776">
        <v>10.1111</v>
      </c>
      <c r="G776" s="45">
        <v>17455871</v>
      </c>
      <c r="H776" t="s">
        <v>4093</v>
      </c>
      <c r="I776" s="6" t="s">
        <v>29</v>
      </c>
      <c r="J776" t="s">
        <v>4094</v>
      </c>
      <c r="K776" t="s">
        <v>100</v>
      </c>
      <c r="L776" s="32" t="s">
        <v>152</v>
      </c>
      <c r="M776" s="1" t="s">
        <v>4094</v>
      </c>
      <c r="N776" t="s">
        <v>33</v>
      </c>
      <c r="O776" t="s">
        <v>34</v>
      </c>
      <c r="P776" t="s">
        <v>35</v>
      </c>
      <c r="Q776" t="s">
        <v>36</v>
      </c>
      <c r="R776" t="s">
        <v>50</v>
      </c>
      <c r="S776" t="s">
        <v>38</v>
      </c>
      <c r="T776" t="s">
        <v>39</v>
      </c>
      <c r="U776" t="s">
        <v>40</v>
      </c>
      <c r="V776" t="s">
        <v>41</v>
      </c>
      <c r="W776" t="s">
        <v>42</v>
      </c>
      <c r="X776" t="s">
        <v>43</v>
      </c>
    </row>
    <row r="777" spans="1:24" ht="13.5" customHeight="1" x14ac:dyDescent="0.45">
      <c r="A777" t="s">
        <v>4095</v>
      </c>
      <c r="B777" t="s">
        <v>25</v>
      </c>
      <c r="C777" t="s">
        <v>25</v>
      </c>
      <c r="D777" t="s">
        <v>4096</v>
      </c>
      <c r="E777" t="s">
        <v>4096</v>
      </c>
      <c r="F777">
        <v>10.1111</v>
      </c>
      <c r="G777" s="45">
        <v>17498198</v>
      </c>
      <c r="H777" t="s">
        <v>4097</v>
      </c>
      <c r="I777" s="6" t="s">
        <v>29</v>
      </c>
      <c r="J777" t="s">
        <v>4098</v>
      </c>
      <c r="K777" t="s">
        <v>100</v>
      </c>
      <c r="L777" s="32" t="s">
        <v>1459</v>
      </c>
      <c r="M777" s="1" t="s">
        <v>4098</v>
      </c>
      <c r="N777" t="s">
        <v>33</v>
      </c>
      <c r="O777" t="s">
        <v>34</v>
      </c>
      <c r="P777" t="s">
        <v>35</v>
      </c>
      <c r="Q777" t="s">
        <v>36</v>
      </c>
      <c r="R777" t="s">
        <v>172</v>
      </c>
      <c r="S777" t="s">
        <v>38</v>
      </c>
      <c r="T777" t="s">
        <v>39</v>
      </c>
      <c r="U777" t="s">
        <v>40</v>
      </c>
      <c r="V777" t="s">
        <v>41</v>
      </c>
      <c r="W777" t="s">
        <v>42</v>
      </c>
      <c r="X777" t="s">
        <v>43</v>
      </c>
    </row>
    <row r="778" spans="1:24" ht="13.5" customHeight="1" x14ac:dyDescent="0.45">
      <c r="A778" t="s">
        <v>4099</v>
      </c>
      <c r="E778" t="s">
        <v>4100</v>
      </c>
      <c r="F778">
        <v>10.100199999999999</v>
      </c>
      <c r="G778" s="45">
        <v>24711403</v>
      </c>
      <c r="H778" t="s">
        <v>4101</v>
      </c>
      <c r="I778" t="s">
        <v>46</v>
      </c>
      <c r="J778" t="s">
        <v>570</v>
      </c>
      <c r="K778" t="s">
        <v>2590</v>
      </c>
      <c r="L778" s="32">
        <v>3000</v>
      </c>
      <c r="M778" t="s">
        <v>3136</v>
      </c>
      <c r="N778" t="s">
        <v>46</v>
      </c>
      <c r="O778" t="str">
        <f>"http://publications.agu.org/open-access/"</f>
        <v>http://publications.agu.org/open-access/</v>
      </c>
      <c r="P778" t="s">
        <v>35</v>
      </c>
      <c r="Q778" t="s">
        <v>49</v>
      </c>
      <c r="R778" t="s">
        <v>111</v>
      </c>
      <c r="S778" t="str">
        <f>"http://publications.agu.org/author-resource-center/publication-policies/data-policy/"</f>
        <v>http://publications.agu.org/author-resource-center/publication-policies/data-policy/</v>
      </c>
      <c r="T778" t="s">
        <v>39</v>
      </c>
      <c r="U778" t="s">
        <v>40</v>
      </c>
      <c r="V778" t="s">
        <v>41</v>
      </c>
      <c r="W778" t="s">
        <v>42</v>
      </c>
      <c r="X778" t="s">
        <v>220</v>
      </c>
    </row>
    <row r="779" spans="1:24" ht="13.5" customHeight="1" x14ac:dyDescent="0.45">
      <c r="A779" t="s">
        <v>4102</v>
      </c>
      <c r="B779" t="s">
        <v>25</v>
      </c>
      <c r="C779" t="s">
        <v>25</v>
      </c>
      <c r="D779" t="s">
        <v>4103</v>
      </c>
      <c r="E779" t="s">
        <v>4104</v>
      </c>
      <c r="F779">
        <v>10.100199999999999</v>
      </c>
      <c r="G779" s="45">
        <v>10991034</v>
      </c>
      <c r="H779" t="s">
        <v>4105</v>
      </c>
      <c r="I779" s="6" t="s">
        <v>29</v>
      </c>
      <c r="J779" t="s">
        <v>4106</v>
      </c>
      <c r="K779" t="s">
        <v>100</v>
      </c>
      <c r="L779" s="32" t="s">
        <v>5308</v>
      </c>
      <c r="M779" s="1" t="s">
        <v>4106</v>
      </c>
      <c r="N779" t="s">
        <v>33</v>
      </c>
      <c r="O779" t="s">
        <v>34</v>
      </c>
      <c r="P779" t="s">
        <v>35</v>
      </c>
      <c r="Q779" t="s">
        <v>61</v>
      </c>
      <c r="R779" t="s">
        <v>172</v>
      </c>
      <c r="S779" t="s">
        <v>38</v>
      </c>
      <c r="T779" t="s">
        <v>39</v>
      </c>
      <c r="U779" t="s">
        <v>40</v>
      </c>
      <c r="V779" t="s">
        <v>41</v>
      </c>
      <c r="W779" t="s">
        <v>42</v>
      </c>
      <c r="X779" t="s">
        <v>53</v>
      </c>
    </row>
    <row r="780" spans="1:24" ht="13.5" customHeight="1" x14ac:dyDescent="0.45">
      <c r="A780" t="s">
        <v>4107</v>
      </c>
      <c r="B780" t="s">
        <v>25</v>
      </c>
      <c r="C780" t="s">
        <v>25</v>
      </c>
      <c r="D780" t="s">
        <v>4108</v>
      </c>
      <c r="E780" t="s">
        <v>4109</v>
      </c>
      <c r="F780">
        <v>10.1111</v>
      </c>
      <c r="G780" s="45">
        <v>13652451</v>
      </c>
      <c r="H780" t="s">
        <v>4110</v>
      </c>
      <c r="I780" s="6" t="s">
        <v>29</v>
      </c>
      <c r="J780" t="s">
        <v>4111</v>
      </c>
      <c r="K780" t="s">
        <v>486</v>
      </c>
      <c r="L780" s="32" t="s">
        <v>4852</v>
      </c>
      <c r="M780" s="1" t="s">
        <v>4111</v>
      </c>
      <c r="N780" t="s">
        <v>33</v>
      </c>
      <c r="O780" t="s">
        <v>34</v>
      </c>
      <c r="P780" t="s">
        <v>35</v>
      </c>
      <c r="Q780" t="s">
        <v>61</v>
      </c>
      <c r="R780" t="s">
        <v>80</v>
      </c>
      <c r="S780" t="s">
        <v>38</v>
      </c>
      <c r="T780" t="s">
        <v>93</v>
      </c>
      <c r="U780" t="s">
        <v>4113</v>
      </c>
      <c r="V780" t="s">
        <v>81</v>
      </c>
      <c r="W780" t="s">
        <v>42</v>
      </c>
      <c r="X780" t="s">
        <v>115</v>
      </c>
    </row>
    <row r="781" spans="1:24" ht="13.5" customHeight="1" x14ac:dyDescent="0.45">
      <c r="A781" t="s">
        <v>4114</v>
      </c>
      <c r="B781">
        <v>2478</v>
      </c>
      <c r="C781" t="s">
        <v>25</v>
      </c>
      <c r="D781" t="s">
        <v>4115</v>
      </c>
      <c r="E781" t="s">
        <v>4116</v>
      </c>
      <c r="F781">
        <v>10.100199999999999</v>
      </c>
      <c r="G781" s="45">
        <v>18657389</v>
      </c>
      <c r="H781" t="s">
        <v>4117</v>
      </c>
      <c r="I781" t="s">
        <v>86</v>
      </c>
      <c r="J781" t="s">
        <v>77</v>
      </c>
      <c r="K781" t="s">
        <v>486</v>
      </c>
      <c r="L781" s="32" t="s">
        <v>77</v>
      </c>
      <c r="M781" t="s">
        <v>77</v>
      </c>
      <c r="N781" t="s">
        <v>78</v>
      </c>
      <c r="O781" t="s">
        <v>34</v>
      </c>
      <c r="P781" t="s">
        <v>102</v>
      </c>
      <c r="Q781" t="s">
        <v>79</v>
      </c>
      <c r="R781" t="s">
        <v>172</v>
      </c>
      <c r="S781" t="s">
        <v>38</v>
      </c>
      <c r="T781" t="s">
        <v>39</v>
      </c>
      <c r="U781" t="s">
        <v>40</v>
      </c>
      <c r="V781" t="s">
        <v>41</v>
      </c>
      <c r="W781" t="s">
        <v>42</v>
      </c>
      <c r="X781" t="s">
        <v>53</v>
      </c>
    </row>
    <row r="782" spans="1:24" ht="13.5" customHeight="1" x14ac:dyDescent="0.45">
      <c r="A782" t="s">
        <v>4118</v>
      </c>
      <c r="B782" t="s">
        <v>25</v>
      </c>
      <c r="C782" t="s">
        <v>25</v>
      </c>
      <c r="D782" t="s">
        <v>4119</v>
      </c>
      <c r="E782" t="s">
        <v>4120</v>
      </c>
      <c r="F782">
        <v>10.1111</v>
      </c>
      <c r="G782" s="45">
        <v>13652478</v>
      </c>
      <c r="H782" t="s">
        <v>4121</v>
      </c>
      <c r="I782" s="6" t="s">
        <v>29</v>
      </c>
      <c r="J782" t="s">
        <v>4122</v>
      </c>
      <c r="K782" t="s">
        <v>100</v>
      </c>
      <c r="L782" s="32">
        <v>4150</v>
      </c>
      <c r="M782" s="1" t="s">
        <v>4122</v>
      </c>
      <c r="N782" t="s">
        <v>78</v>
      </c>
      <c r="O782" s="1" t="s">
        <v>4123</v>
      </c>
      <c r="P782" t="s">
        <v>79</v>
      </c>
      <c r="Q782" t="s">
        <v>79</v>
      </c>
      <c r="R782" t="s">
        <v>50</v>
      </c>
      <c r="S782" t="s">
        <v>38</v>
      </c>
      <c r="T782" t="s">
        <v>39</v>
      </c>
      <c r="U782" t="s">
        <v>40</v>
      </c>
      <c r="V782" t="s">
        <v>41</v>
      </c>
      <c r="W782" t="s">
        <v>42</v>
      </c>
      <c r="X782" t="s">
        <v>53</v>
      </c>
    </row>
    <row r="783" spans="1:24" ht="13.5" customHeight="1" x14ac:dyDescent="0.45">
      <c r="A783" t="s">
        <v>4124</v>
      </c>
      <c r="B783" t="s">
        <v>25</v>
      </c>
      <c r="C783" t="s">
        <v>25</v>
      </c>
      <c r="D783" t="s">
        <v>4125</v>
      </c>
      <c r="E783" t="s">
        <v>4126</v>
      </c>
      <c r="F783">
        <v>10.100199999999999</v>
      </c>
      <c r="G783" s="45">
        <v>19448007</v>
      </c>
      <c r="H783" t="s">
        <v>4127</v>
      </c>
      <c r="I783" s="6" t="s">
        <v>46</v>
      </c>
      <c r="J783" s="1" t="s">
        <v>4128</v>
      </c>
      <c r="K783" t="s">
        <v>100</v>
      </c>
      <c r="L783" s="32">
        <v>3190</v>
      </c>
      <c r="M783" s="1" t="s">
        <v>4129</v>
      </c>
      <c r="N783" t="s">
        <v>78</v>
      </c>
      <c r="O783" s="1" t="s">
        <v>4130</v>
      </c>
      <c r="P783" t="s">
        <v>35</v>
      </c>
      <c r="Q783" t="s">
        <v>49</v>
      </c>
      <c r="R783" t="s">
        <v>111</v>
      </c>
      <c r="S783" s="1" t="s">
        <v>4130</v>
      </c>
      <c r="T783" t="s">
        <v>39</v>
      </c>
      <c r="U783" s="1" t="s">
        <v>4130</v>
      </c>
      <c r="V783" t="s">
        <v>41</v>
      </c>
      <c r="W783" s="1" t="s">
        <v>4131</v>
      </c>
      <c r="X783" t="s">
        <v>53</v>
      </c>
    </row>
    <row r="784" spans="1:24" ht="13.5" customHeight="1" x14ac:dyDescent="0.45">
      <c r="A784" t="s">
        <v>4132</v>
      </c>
      <c r="B784" t="s">
        <v>25</v>
      </c>
      <c r="C784" t="s">
        <v>25</v>
      </c>
      <c r="D784" t="s">
        <v>25</v>
      </c>
      <c r="E784" t="s">
        <v>4133</v>
      </c>
      <c r="F784">
        <v>10.100199999999999</v>
      </c>
      <c r="G784" s="45">
        <v>19448007</v>
      </c>
      <c r="H784" t="s">
        <v>4134</v>
      </c>
      <c r="I784" t="s">
        <v>46</v>
      </c>
      <c r="J784" t="s">
        <v>4135</v>
      </c>
      <c r="K784" t="s">
        <v>48</v>
      </c>
      <c r="L784" s="32" t="s">
        <v>4557</v>
      </c>
      <c r="M784" t="s">
        <v>4137</v>
      </c>
      <c r="N784" t="s">
        <v>46</v>
      </c>
      <c r="O784" t="str">
        <f>"http://onlinelibrary.wiley.com/page/journal/20496060/homepage/open_access_license_and_copyright.htm"</f>
        <v>http://onlinelibrary.wiley.com/page/journal/20496060/homepage/open_access_license_and_copyright.htm</v>
      </c>
      <c r="P784" t="s">
        <v>35</v>
      </c>
      <c r="Q784" t="s">
        <v>49</v>
      </c>
      <c r="R784" t="s">
        <v>37</v>
      </c>
      <c r="S784" t="s">
        <v>38</v>
      </c>
      <c r="T784" t="s">
        <v>39</v>
      </c>
      <c r="U784" t="s">
        <v>40</v>
      </c>
      <c r="V784" t="s">
        <v>41</v>
      </c>
      <c r="W784" t="s">
        <v>42</v>
      </c>
      <c r="X784" t="s">
        <v>53</v>
      </c>
    </row>
    <row r="785" spans="1:24" ht="13.5" customHeight="1" x14ac:dyDescent="0.45">
      <c r="A785" t="s">
        <v>4138</v>
      </c>
      <c r="B785" t="s">
        <v>25</v>
      </c>
      <c r="C785" t="s">
        <v>25</v>
      </c>
      <c r="D785" t="s">
        <v>4139</v>
      </c>
      <c r="E785" t="s">
        <v>4140</v>
      </c>
      <c r="F785">
        <v>10.1111</v>
      </c>
      <c r="G785" s="45" t="s">
        <v>4141</v>
      </c>
      <c r="H785" t="s">
        <v>4142</v>
      </c>
      <c r="I785" s="6" t="s">
        <v>29</v>
      </c>
      <c r="J785" t="s">
        <v>4143</v>
      </c>
      <c r="K785" t="s">
        <v>100</v>
      </c>
      <c r="L785" s="32" t="s">
        <v>712</v>
      </c>
      <c r="M785" s="1" t="s">
        <v>4143</v>
      </c>
      <c r="N785" t="s">
        <v>33</v>
      </c>
      <c r="O785" t="s">
        <v>34</v>
      </c>
      <c r="P785" t="s">
        <v>35</v>
      </c>
      <c r="Q785" t="s">
        <v>61</v>
      </c>
      <c r="R785" t="s">
        <v>50</v>
      </c>
      <c r="S785" t="s">
        <v>38</v>
      </c>
      <c r="T785" t="s">
        <v>39</v>
      </c>
      <c r="U785" t="s">
        <v>40</v>
      </c>
      <c r="V785" t="s">
        <v>41</v>
      </c>
      <c r="W785" t="s">
        <v>42</v>
      </c>
      <c r="X785" t="s">
        <v>53</v>
      </c>
    </row>
    <row r="786" spans="1:24" ht="13.5" customHeight="1" x14ac:dyDescent="0.45">
      <c r="A786" t="s">
        <v>4144</v>
      </c>
      <c r="B786">
        <v>2534</v>
      </c>
      <c r="C786" t="s">
        <v>25</v>
      </c>
      <c r="D786" t="s">
        <v>4145</v>
      </c>
      <c r="E786" t="s">
        <v>4146</v>
      </c>
      <c r="F786">
        <v>10.100199999999999</v>
      </c>
      <c r="G786" s="45">
        <v>21906653</v>
      </c>
      <c r="H786" t="s">
        <v>4147</v>
      </c>
      <c r="I786" t="s">
        <v>86</v>
      </c>
      <c r="J786" t="s">
        <v>77</v>
      </c>
      <c r="K786" t="s">
        <v>486</v>
      </c>
      <c r="L786" s="32" t="s">
        <v>77</v>
      </c>
      <c r="M786" t="s">
        <v>77</v>
      </c>
      <c r="N786" t="s">
        <v>78</v>
      </c>
      <c r="O786" t="s">
        <v>34</v>
      </c>
      <c r="P786" t="s">
        <v>102</v>
      </c>
      <c r="Q786" t="s">
        <v>79</v>
      </c>
      <c r="R786" t="s">
        <v>172</v>
      </c>
      <c r="S786" t="s">
        <v>38</v>
      </c>
      <c r="T786" t="s">
        <v>39</v>
      </c>
      <c r="U786" t="s">
        <v>40</v>
      </c>
      <c r="V786" t="s">
        <v>41</v>
      </c>
      <c r="W786" t="s">
        <v>42</v>
      </c>
      <c r="X786" t="s">
        <v>53</v>
      </c>
    </row>
    <row r="787" spans="1:24" ht="13.5" customHeight="1" x14ac:dyDescent="0.45">
      <c r="A787" t="s">
        <v>4148</v>
      </c>
      <c r="B787" t="s">
        <v>25</v>
      </c>
      <c r="C787" t="s">
        <v>25</v>
      </c>
      <c r="D787" t="s">
        <v>4149</v>
      </c>
      <c r="E787" t="s">
        <v>4150</v>
      </c>
      <c r="F787">
        <v>10.1111</v>
      </c>
      <c r="G787" s="45">
        <v>14470594</v>
      </c>
      <c r="H787" t="s">
        <v>4151</v>
      </c>
      <c r="I787" s="6" t="s">
        <v>29</v>
      </c>
      <c r="J787" t="s">
        <v>4152</v>
      </c>
      <c r="K787" t="s">
        <v>100</v>
      </c>
      <c r="L787" s="32" t="s">
        <v>326</v>
      </c>
      <c r="M787" s="1" t="s">
        <v>4152</v>
      </c>
      <c r="N787" t="s">
        <v>33</v>
      </c>
      <c r="O787" t="s">
        <v>34</v>
      </c>
      <c r="P787" t="s">
        <v>35</v>
      </c>
      <c r="Q787" t="s">
        <v>61</v>
      </c>
      <c r="R787" t="s">
        <v>172</v>
      </c>
      <c r="S787" t="s">
        <v>38</v>
      </c>
      <c r="T787" t="s">
        <v>39</v>
      </c>
      <c r="U787" t="s">
        <v>40</v>
      </c>
      <c r="V787" t="s">
        <v>41</v>
      </c>
      <c r="W787" t="s">
        <v>42</v>
      </c>
      <c r="X787" t="s">
        <v>53</v>
      </c>
    </row>
    <row r="788" spans="1:24" ht="13.5" customHeight="1" x14ac:dyDescent="0.45">
      <c r="A788" t="s">
        <v>4153</v>
      </c>
      <c r="B788" t="s">
        <v>25</v>
      </c>
      <c r="C788" t="s">
        <v>25</v>
      </c>
      <c r="D788" t="s">
        <v>4154</v>
      </c>
      <c r="E788" t="s">
        <v>4155</v>
      </c>
      <c r="F788">
        <v>10.1111</v>
      </c>
      <c r="G788" s="45">
        <v>14680483</v>
      </c>
      <c r="H788" t="s">
        <v>4156</v>
      </c>
      <c r="I788" s="6" t="s">
        <v>29</v>
      </c>
      <c r="J788" t="s">
        <v>4157</v>
      </c>
      <c r="K788" t="s">
        <v>100</v>
      </c>
      <c r="L788" s="32" t="s">
        <v>32</v>
      </c>
      <c r="M788" s="1" t="s">
        <v>4157</v>
      </c>
      <c r="N788" t="s">
        <v>33</v>
      </c>
      <c r="O788" t="s">
        <v>34</v>
      </c>
      <c r="P788" t="s">
        <v>35</v>
      </c>
      <c r="Q788" t="s">
        <v>36</v>
      </c>
      <c r="R788" t="s">
        <v>172</v>
      </c>
      <c r="S788" t="s">
        <v>38</v>
      </c>
      <c r="T788" t="s">
        <v>39</v>
      </c>
      <c r="U788" t="s">
        <v>40</v>
      </c>
      <c r="V788" t="s">
        <v>81</v>
      </c>
      <c r="W788" t="s">
        <v>42</v>
      </c>
      <c r="X788" t="s">
        <v>53</v>
      </c>
    </row>
    <row r="789" spans="1:24" ht="13.5" customHeight="1" x14ac:dyDescent="0.45">
      <c r="A789" t="s">
        <v>4158</v>
      </c>
      <c r="B789" t="s">
        <v>25</v>
      </c>
      <c r="C789" t="s">
        <v>25</v>
      </c>
      <c r="D789" t="s">
        <v>4159</v>
      </c>
      <c r="E789" t="s">
        <v>4160</v>
      </c>
      <c r="F789">
        <v>10.1111</v>
      </c>
      <c r="G789" s="45">
        <v>17561183</v>
      </c>
      <c r="H789" t="s">
        <v>4161</v>
      </c>
      <c r="I789" s="6" t="s">
        <v>29</v>
      </c>
      <c r="J789" t="s">
        <v>4162</v>
      </c>
      <c r="K789" t="s">
        <v>100</v>
      </c>
      <c r="L789" s="32" t="s">
        <v>76</v>
      </c>
      <c r="M789" s="1" t="s">
        <v>4162</v>
      </c>
      <c r="N789" t="s">
        <v>33</v>
      </c>
      <c r="O789" t="s">
        <v>34</v>
      </c>
      <c r="P789" t="s">
        <v>35</v>
      </c>
      <c r="Q789" t="s">
        <v>36</v>
      </c>
      <c r="R789" t="s">
        <v>172</v>
      </c>
      <c r="S789" t="s">
        <v>38</v>
      </c>
      <c r="T789" t="s">
        <v>39</v>
      </c>
      <c r="U789" t="s">
        <v>40</v>
      </c>
      <c r="V789" t="s">
        <v>80</v>
      </c>
      <c r="W789" t="s">
        <v>42</v>
      </c>
      <c r="X789" t="s">
        <v>43</v>
      </c>
    </row>
    <row r="790" spans="1:24" ht="13.5" customHeight="1" x14ac:dyDescent="0.45">
      <c r="A790" t="s">
        <v>4163</v>
      </c>
      <c r="B790" t="s">
        <v>25</v>
      </c>
      <c r="C790" t="s">
        <v>25</v>
      </c>
      <c r="D790" t="s">
        <v>4164</v>
      </c>
      <c r="E790" t="s">
        <v>4165</v>
      </c>
      <c r="F790">
        <v>10.1111</v>
      </c>
      <c r="G790" s="45">
        <v>17412358</v>
      </c>
      <c r="H790" t="s">
        <v>4166</v>
      </c>
      <c r="I790" s="6" t="s">
        <v>29</v>
      </c>
      <c r="J790" t="s">
        <v>4167</v>
      </c>
      <c r="K790" t="s">
        <v>100</v>
      </c>
      <c r="L790" s="32" t="s">
        <v>301</v>
      </c>
      <c r="M790" s="1" t="s">
        <v>4167</v>
      </c>
      <c r="N790" t="s">
        <v>33</v>
      </c>
      <c r="O790" t="s">
        <v>34</v>
      </c>
      <c r="P790" t="s">
        <v>35</v>
      </c>
      <c r="Q790" t="s">
        <v>61</v>
      </c>
      <c r="R790" t="s">
        <v>172</v>
      </c>
      <c r="S790" t="s">
        <v>38</v>
      </c>
      <c r="T790" t="s">
        <v>39</v>
      </c>
      <c r="U790" t="s">
        <v>40</v>
      </c>
      <c r="V790" t="s">
        <v>41</v>
      </c>
      <c r="W790" t="s">
        <v>42</v>
      </c>
      <c r="X790" t="s">
        <v>53</v>
      </c>
    </row>
    <row r="791" spans="1:24" ht="13.5" customHeight="1" x14ac:dyDescent="0.45">
      <c r="A791" t="s">
        <v>4168</v>
      </c>
      <c r="B791" t="s">
        <v>25</v>
      </c>
      <c r="C791" t="s">
        <v>25</v>
      </c>
      <c r="D791" t="s">
        <v>4169</v>
      </c>
      <c r="E791" t="s">
        <v>4170</v>
      </c>
      <c r="F791">
        <v>10.100199999999999</v>
      </c>
      <c r="G791" s="45">
        <v>10981136</v>
      </c>
      <c r="H791" t="s">
        <v>4171</v>
      </c>
      <c r="I791" s="6" t="s">
        <v>29</v>
      </c>
      <c r="J791" t="s">
        <v>4172</v>
      </c>
      <c r="K791" t="s">
        <v>100</v>
      </c>
      <c r="L791" s="32" t="s">
        <v>10231</v>
      </c>
      <c r="M791" s="1" t="s">
        <v>4172</v>
      </c>
      <c r="N791" t="s">
        <v>33</v>
      </c>
      <c r="O791" t="s">
        <v>34</v>
      </c>
      <c r="P791" t="s">
        <v>35</v>
      </c>
      <c r="Q791" t="s">
        <v>61</v>
      </c>
      <c r="R791" t="s">
        <v>50</v>
      </c>
      <c r="S791" t="s">
        <v>38</v>
      </c>
      <c r="T791" t="s">
        <v>39</v>
      </c>
      <c r="U791" t="s">
        <v>40</v>
      </c>
      <c r="V791" t="s">
        <v>41</v>
      </c>
      <c r="W791" t="s">
        <v>42</v>
      </c>
      <c r="X791" t="s">
        <v>53</v>
      </c>
    </row>
    <row r="792" spans="1:24" ht="13.5" customHeight="1" x14ac:dyDescent="0.45">
      <c r="A792" t="s">
        <v>4173</v>
      </c>
      <c r="B792" t="s">
        <v>25</v>
      </c>
      <c r="C792" t="s">
        <v>25</v>
      </c>
      <c r="D792" t="s">
        <v>4174</v>
      </c>
      <c r="E792" t="s">
        <v>4175</v>
      </c>
      <c r="F792">
        <v>10.100199999999999</v>
      </c>
      <c r="G792" s="45">
        <v>19449224</v>
      </c>
      <c r="H792" t="s">
        <v>4176</v>
      </c>
      <c r="I792" s="6" t="s">
        <v>29</v>
      </c>
      <c r="J792" t="s">
        <v>570</v>
      </c>
      <c r="K792" t="s">
        <v>100</v>
      </c>
      <c r="L792" s="32">
        <v>4070</v>
      </c>
      <c r="M792" t="str">
        <f>"https://publications.agu.org/author-resource-center/publication-fees"</f>
        <v>https://publications.agu.org/author-resource-center/publication-fees</v>
      </c>
      <c r="N792" t="s">
        <v>4177</v>
      </c>
      <c r="O792" t="str">
        <f>"http://publications.agu.org/open-access/"</f>
        <v>http://publications.agu.org/open-access/</v>
      </c>
      <c r="P792" t="s">
        <v>4178</v>
      </c>
      <c r="Q792" t="s">
        <v>4179</v>
      </c>
      <c r="R792" t="s">
        <v>111</v>
      </c>
      <c r="S792" t="str">
        <f>"http://publications.agu.org/author-resource-center/publication-policies/data-policy/"</f>
        <v>http://publications.agu.org/author-resource-center/publication-policies/data-policy/</v>
      </c>
      <c r="T792" t="s">
        <v>39</v>
      </c>
      <c r="U792" t="s">
        <v>40</v>
      </c>
      <c r="V792" t="s">
        <v>41</v>
      </c>
      <c r="W792" t="s">
        <v>42</v>
      </c>
      <c r="X792" t="s">
        <v>220</v>
      </c>
    </row>
    <row r="793" spans="1:24" ht="13.5" customHeight="1" x14ac:dyDescent="0.45">
      <c r="A793" t="s">
        <v>4180</v>
      </c>
      <c r="B793" t="s">
        <v>25</v>
      </c>
      <c r="C793" t="s">
        <v>25</v>
      </c>
      <c r="D793" t="s">
        <v>4181</v>
      </c>
      <c r="E793" t="s">
        <v>4182</v>
      </c>
      <c r="F793">
        <v>10.100199999999999</v>
      </c>
      <c r="G793" s="45">
        <v>19322062</v>
      </c>
      <c r="H793" t="s">
        <v>4183</v>
      </c>
      <c r="I793" s="6" t="s">
        <v>29</v>
      </c>
      <c r="J793" t="s">
        <v>77</v>
      </c>
      <c r="K793" t="s">
        <v>100</v>
      </c>
      <c r="L793" s="32" t="s">
        <v>1592</v>
      </c>
      <c r="M793" s="1" t="s">
        <v>4184</v>
      </c>
      <c r="N793" t="s">
        <v>78</v>
      </c>
      <c r="O793" s="1" t="s">
        <v>4184</v>
      </c>
      <c r="P793" t="s">
        <v>35</v>
      </c>
      <c r="Q793" t="s">
        <v>1330</v>
      </c>
      <c r="R793" t="s">
        <v>172</v>
      </c>
      <c r="S793" t="s">
        <v>38</v>
      </c>
      <c r="T793" t="s">
        <v>39</v>
      </c>
      <c r="U793" t="s">
        <v>40</v>
      </c>
      <c r="V793" t="s">
        <v>81</v>
      </c>
      <c r="W793" t="s">
        <v>42</v>
      </c>
      <c r="X793" t="s">
        <v>43</v>
      </c>
    </row>
    <row r="794" spans="1:24" ht="13.5" customHeight="1" x14ac:dyDescent="0.45">
      <c r="A794" t="s">
        <v>4185</v>
      </c>
      <c r="B794" t="s">
        <v>25</v>
      </c>
      <c r="C794" t="s">
        <v>25</v>
      </c>
      <c r="D794" t="s">
        <v>4186</v>
      </c>
      <c r="E794" t="s">
        <v>4186</v>
      </c>
      <c r="F794">
        <v>10.1111</v>
      </c>
      <c r="G794" s="45">
        <v>14680483</v>
      </c>
      <c r="H794" t="s">
        <v>4187</v>
      </c>
      <c r="I794" t="s">
        <v>46</v>
      </c>
      <c r="J794" t="s">
        <v>4188</v>
      </c>
      <c r="K794" t="s">
        <v>109</v>
      </c>
      <c r="L794" s="32">
        <v>3810</v>
      </c>
      <c r="M794" s="8" t="s">
        <v>4189</v>
      </c>
      <c r="N794" t="s">
        <v>46</v>
      </c>
      <c r="O794" t="str">
        <f>"http://onlinelibrary.wiley.com/page/journal/20566646/homepage/open_access_license_and_copyright.htm"</f>
        <v>http://onlinelibrary.wiley.com/page/journal/20566646/homepage/open_access_license_and_copyright.htm</v>
      </c>
      <c r="P794" t="s">
        <v>35</v>
      </c>
      <c r="Q794" t="s">
        <v>49</v>
      </c>
      <c r="R794" t="s">
        <v>172</v>
      </c>
      <c r="S794" t="s">
        <v>38</v>
      </c>
      <c r="T794" t="s">
        <v>39</v>
      </c>
      <c r="U794" t="s">
        <v>4190</v>
      </c>
      <c r="V794" t="s">
        <v>41</v>
      </c>
      <c r="W794" t="s">
        <v>42</v>
      </c>
      <c r="X794" t="s">
        <v>53</v>
      </c>
    </row>
    <row r="795" spans="1:24" ht="13.5" customHeight="1" x14ac:dyDescent="0.45">
      <c r="A795" t="s">
        <v>4191</v>
      </c>
      <c r="B795" t="s">
        <v>25</v>
      </c>
      <c r="C795" t="s">
        <v>25</v>
      </c>
      <c r="D795" t="s">
        <v>4192</v>
      </c>
      <c r="E795" t="s">
        <v>4193</v>
      </c>
      <c r="F795">
        <v>10.1111</v>
      </c>
      <c r="G795" s="45">
        <v>13652486</v>
      </c>
      <c r="H795" t="s">
        <v>4194</v>
      </c>
      <c r="I795" s="6" t="s">
        <v>29</v>
      </c>
      <c r="J795" t="s">
        <v>4195</v>
      </c>
      <c r="K795" t="s">
        <v>100</v>
      </c>
      <c r="L795" s="32" t="s">
        <v>1513</v>
      </c>
      <c r="M795" s="1" t="s">
        <v>4195</v>
      </c>
      <c r="N795" t="s">
        <v>33</v>
      </c>
      <c r="O795" t="s">
        <v>34</v>
      </c>
      <c r="P795" t="s">
        <v>35</v>
      </c>
      <c r="Q795" t="s">
        <v>61</v>
      </c>
      <c r="R795" t="s">
        <v>111</v>
      </c>
      <c r="S795" t="s">
        <v>38</v>
      </c>
      <c r="T795" t="s">
        <v>39</v>
      </c>
      <c r="U795" t="s">
        <v>4196</v>
      </c>
      <c r="V795" t="s">
        <v>41</v>
      </c>
      <c r="W795" t="s">
        <v>42</v>
      </c>
      <c r="X795" t="s">
        <v>53</v>
      </c>
    </row>
    <row r="796" spans="1:24" ht="13.5" customHeight="1" x14ac:dyDescent="0.45">
      <c r="A796" t="s">
        <v>4197</v>
      </c>
      <c r="B796" t="s">
        <v>25</v>
      </c>
      <c r="C796" t="s">
        <v>25</v>
      </c>
      <c r="D796" t="s">
        <v>4198</v>
      </c>
      <c r="E796" t="s">
        <v>4199</v>
      </c>
      <c r="F796">
        <v>10.1111</v>
      </c>
      <c r="G796" s="45">
        <v>17571707</v>
      </c>
      <c r="H796" t="s">
        <v>4200</v>
      </c>
      <c r="I796" t="s">
        <v>46</v>
      </c>
      <c r="J796" t="s">
        <v>4201</v>
      </c>
      <c r="K796" t="s">
        <v>109</v>
      </c>
      <c r="L796" s="32" t="s">
        <v>757</v>
      </c>
      <c r="M796" t="s">
        <v>4202</v>
      </c>
      <c r="N796" t="s">
        <v>46</v>
      </c>
      <c r="O796" t="str">
        <f>"http://onlinelibrary.wiley.com/page/journal/17571707/homepage/open_access_license_and_copyright.htm"</f>
        <v>http://onlinelibrary.wiley.com/page/journal/17571707/homepage/open_access_license_and_copyright.htm</v>
      </c>
      <c r="P796" t="s">
        <v>35</v>
      </c>
      <c r="Q796" t="s">
        <v>49</v>
      </c>
      <c r="R796" t="s">
        <v>111</v>
      </c>
      <c r="S796" t="s">
        <v>38</v>
      </c>
      <c r="T796" t="s">
        <v>39</v>
      </c>
      <c r="U796" t="s">
        <v>4203</v>
      </c>
      <c r="V796" t="s">
        <v>41</v>
      </c>
      <c r="W796" t="s">
        <v>42</v>
      </c>
      <c r="X796" t="s">
        <v>53</v>
      </c>
    </row>
    <row r="797" spans="1:24" ht="13.5" customHeight="1" x14ac:dyDescent="0.45">
      <c r="A797" t="s">
        <v>4204</v>
      </c>
      <c r="B797" t="s">
        <v>25</v>
      </c>
      <c r="C797" t="s">
        <v>25</v>
      </c>
      <c r="D797" t="s">
        <v>4205</v>
      </c>
      <c r="E797" t="s">
        <v>4206</v>
      </c>
      <c r="F797">
        <v>10.1111</v>
      </c>
      <c r="G797" s="45">
        <v>14668238</v>
      </c>
      <c r="H797" t="s">
        <v>4207</v>
      </c>
      <c r="I797" s="6" t="s">
        <v>29</v>
      </c>
      <c r="J797" t="s">
        <v>4208</v>
      </c>
      <c r="K797" t="s">
        <v>100</v>
      </c>
      <c r="L797" s="32" t="s">
        <v>595</v>
      </c>
      <c r="M797" s="1" t="s">
        <v>4208</v>
      </c>
      <c r="N797" t="s">
        <v>33</v>
      </c>
      <c r="O797" t="s">
        <v>34</v>
      </c>
      <c r="P797" t="s">
        <v>35</v>
      </c>
      <c r="Q797" t="s">
        <v>61</v>
      </c>
      <c r="R797" t="s">
        <v>111</v>
      </c>
      <c r="S797" t="s">
        <v>4209</v>
      </c>
      <c r="T797" t="s">
        <v>39</v>
      </c>
      <c r="U797" t="s">
        <v>40</v>
      </c>
      <c r="V797" t="s">
        <v>41</v>
      </c>
      <c r="W797" t="s">
        <v>42</v>
      </c>
      <c r="X797" t="s">
        <v>43</v>
      </c>
    </row>
    <row r="798" spans="1:24" ht="13.5" customHeight="1" x14ac:dyDescent="0.45">
      <c r="A798" s="38" t="s">
        <v>4210</v>
      </c>
      <c r="B798" t="s">
        <v>4210</v>
      </c>
      <c r="E798">
        <v>20544200</v>
      </c>
      <c r="G798" s="45">
        <v>20544200</v>
      </c>
      <c r="H798" t="s">
        <v>4211</v>
      </c>
      <c r="I798" t="s">
        <v>46</v>
      </c>
      <c r="J798" t="s">
        <v>4212</v>
      </c>
      <c r="K798" s="9" t="s">
        <v>48</v>
      </c>
      <c r="L798" s="32">
        <v>1620</v>
      </c>
      <c r="M798" t="s">
        <v>4212</v>
      </c>
      <c r="N798" t="s">
        <v>46</v>
      </c>
      <c r="O798" t="s">
        <v>34</v>
      </c>
      <c r="P798" t="s">
        <v>35</v>
      </c>
      <c r="Q798" t="s">
        <v>49</v>
      </c>
      <c r="R798" t="s">
        <v>50</v>
      </c>
      <c r="S798" t="s">
        <v>51</v>
      </c>
      <c r="T798" t="s">
        <v>39</v>
      </c>
      <c r="U798" s="39" t="s">
        <v>4213</v>
      </c>
      <c r="V798" t="s">
        <v>41</v>
      </c>
      <c r="W798" t="s">
        <v>4213</v>
      </c>
      <c r="X798" t="s">
        <v>53</v>
      </c>
    </row>
    <row r="799" spans="1:24" ht="13.5" customHeight="1" x14ac:dyDescent="0.45">
      <c r="A799" t="s">
        <v>4214</v>
      </c>
      <c r="B799" t="s">
        <v>25</v>
      </c>
      <c r="C799" t="s">
        <v>25</v>
      </c>
      <c r="D799" t="s">
        <v>4215</v>
      </c>
      <c r="E799" t="s">
        <v>4216</v>
      </c>
      <c r="F799">
        <v>10.1111</v>
      </c>
      <c r="G799" s="45">
        <v>14710374</v>
      </c>
      <c r="H799" t="s">
        <v>4217</v>
      </c>
      <c r="I799" s="6" t="s">
        <v>29</v>
      </c>
      <c r="J799" t="s">
        <v>4218</v>
      </c>
      <c r="K799" t="s">
        <v>100</v>
      </c>
      <c r="L799" s="32" t="s">
        <v>3429</v>
      </c>
      <c r="M799" s="1" t="s">
        <v>4218</v>
      </c>
      <c r="N799" t="s">
        <v>33</v>
      </c>
      <c r="O799" t="s">
        <v>34</v>
      </c>
      <c r="P799" t="s">
        <v>35</v>
      </c>
      <c r="Q799" t="s">
        <v>36</v>
      </c>
      <c r="R799" t="s">
        <v>50</v>
      </c>
      <c r="S799" t="s">
        <v>38</v>
      </c>
      <c r="T799" t="s">
        <v>39</v>
      </c>
      <c r="U799" t="s">
        <v>40</v>
      </c>
      <c r="V799" t="s">
        <v>81</v>
      </c>
      <c r="W799" t="s">
        <v>42</v>
      </c>
      <c r="X799" t="s">
        <v>43</v>
      </c>
    </row>
    <row r="800" spans="1:24" ht="13.5" customHeight="1" x14ac:dyDescent="0.45">
      <c r="A800" t="s">
        <v>4219</v>
      </c>
      <c r="B800" t="s">
        <v>25</v>
      </c>
      <c r="C800" t="s">
        <v>25</v>
      </c>
      <c r="D800" t="s">
        <v>4220</v>
      </c>
      <c r="E800" t="s">
        <v>4221</v>
      </c>
      <c r="F800">
        <v>10.1111</v>
      </c>
      <c r="G800" s="45">
        <v>17585899</v>
      </c>
      <c r="H800" t="s">
        <v>4222</v>
      </c>
      <c r="I800" s="6" t="s">
        <v>29</v>
      </c>
      <c r="J800" t="s">
        <v>4223</v>
      </c>
      <c r="K800" t="s">
        <v>100</v>
      </c>
      <c r="L800" s="32" t="s">
        <v>551</v>
      </c>
      <c r="M800" s="1" t="s">
        <v>4223</v>
      </c>
      <c r="N800" t="s">
        <v>33</v>
      </c>
      <c r="O800" t="s">
        <v>34</v>
      </c>
      <c r="P800" t="s">
        <v>35</v>
      </c>
      <c r="Q800" t="s">
        <v>36</v>
      </c>
      <c r="R800" t="s">
        <v>172</v>
      </c>
      <c r="S800" t="s">
        <v>38</v>
      </c>
      <c r="T800" t="s">
        <v>39</v>
      </c>
      <c r="U800" t="s">
        <v>40</v>
      </c>
      <c r="V800" t="s">
        <v>80</v>
      </c>
      <c r="W800" t="s">
        <v>42</v>
      </c>
      <c r="X800" t="s">
        <v>43</v>
      </c>
    </row>
    <row r="801" spans="1:24" ht="13.5" customHeight="1" x14ac:dyDescent="0.45">
      <c r="A801" t="s">
        <v>4224</v>
      </c>
      <c r="B801" t="s">
        <v>25</v>
      </c>
      <c r="C801" t="s">
        <v>25</v>
      </c>
      <c r="D801" t="s">
        <v>4225</v>
      </c>
      <c r="E801" t="s">
        <v>4226</v>
      </c>
      <c r="F801">
        <v>10.100199999999999</v>
      </c>
      <c r="G801" s="45">
        <v>20425805</v>
      </c>
      <c r="H801" t="s">
        <v>4227</v>
      </c>
      <c r="I801" s="6" t="s">
        <v>29</v>
      </c>
      <c r="J801" t="s">
        <v>4228</v>
      </c>
      <c r="K801" t="s">
        <v>100</v>
      </c>
      <c r="L801" s="32" t="s">
        <v>1066</v>
      </c>
      <c r="M801" s="1" t="s">
        <v>4228</v>
      </c>
      <c r="N801" t="s">
        <v>33</v>
      </c>
      <c r="O801" t="s">
        <v>34</v>
      </c>
      <c r="P801" t="s">
        <v>35</v>
      </c>
      <c r="Q801" t="s">
        <v>36</v>
      </c>
      <c r="R801" t="s">
        <v>172</v>
      </c>
      <c r="S801" t="s">
        <v>38</v>
      </c>
      <c r="T801" t="s">
        <v>39</v>
      </c>
      <c r="U801" t="s">
        <v>40</v>
      </c>
      <c r="V801" t="s">
        <v>80</v>
      </c>
      <c r="W801" t="s">
        <v>42</v>
      </c>
      <c r="X801" t="s">
        <v>43</v>
      </c>
    </row>
    <row r="802" spans="1:24" ht="13.5" customHeight="1" x14ac:dyDescent="0.45">
      <c r="A802" t="s">
        <v>4230</v>
      </c>
      <c r="B802" t="s">
        <v>25</v>
      </c>
      <c r="C802" t="s">
        <v>25</v>
      </c>
      <c r="D802" t="s">
        <v>4231</v>
      </c>
      <c r="E802" t="s">
        <v>4232</v>
      </c>
      <c r="F802">
        <v>10.1111</v>
      </c>
      <c r="G802" s="45">
        <v>14680491</v>
      </c>
      <c r="H802" t="s">
        <v>4233</v>
      </c>
      <c r="I802" s="6" t="s">
        <v>29</v>
      </c>
      <c r="J802" t="s">
        <v>4234</v>
      </c>
      <c r="K802" t="s">
        <v>100</v>
      </c>
      <c r="L802" s="32" t="s">
        <v>5621</v>
      </c>
      <c r="M802" s="1" t="s">
        <v>4234</v>
      </c>
      <c r="N802" t="s">
        <v>33</v>
      </c>
      <c r="O802" t="s">
        <v>34</v>
      </c>
      <c r="P802" t="s">
        <v>35</v>
      </c>
      <c r="Q802" t="s">
        <v>36</v>
      </c>
      <c r="R802" t="s">
        <v>172</v>
      </c>
      <c r="S802" t="s">
        <v>38</v>
      </c>
      <c r="T802" t="s">
        <v>39</v>
      </c>
      <c r="U802" t="s">
        <v>40</v>
      </c>
      <c r="V802" t="s">
        <v>81</v>
      </c>
      <c r="W802" t="s">
        <v>42</v>
      </c>
      <c r="X802" t="s">
        <v>43</v>
      </c>
    </row>
    <row r="803" spans="1:24" ht="13.5" customHeight="1" x14ac:dyDescent="0.45">
      <c r="A803" t="s">
        <v>4235</v>
      </c>
      <c r="B803" t="s">
        <v>25</v>
      </c>
      <c r="C803" t="s">
        <v>25</v>
      </c>
      <c r="D803" t="s">
        <v>4236</v>
      </c>
      <c r="E803" t="s">
        <v>4237</v>
      </c>
      <c r="F803">
        <v>10.1111</v>
      </c>
      <c r="G803" s="45">
        <v>13652494</v>
      </c>
      <c r="H803" t="s">
        <v>4238</v>
      </c>
      <c r="I803" s="6" t="s">
        <v>29</v>
      </c>
      <c r="J803" t="s">
        <v>4239</v>
      </c>
      <c r="K803" t="s">
        <v>100</v>
      </c>
      <c r="L803" s="32" t="s">
        <v>10232</v>
      </c>
      <c r="M803" s="1" t="s">
        <v>4239</v>
      </c>
      <c r="N803" t="s">
        <v>33</v>
      </c>
      <c r="O803" t="s">
        <v>34</v>
      </c>
      <c r="P803" t="s">
        <v>35</v>
      </c>
      <c r="Q803" t="s">
        <v>61</v>
      </c>
      <c r="R803" t="s">
        <v>172</v>
      </c>
      <c r="S803" t="s">
        <v>38</v>
      </c>
      <c r="T803" t="s">
        <v>39</v>
      </c>
      <c r="U803" t="s">
        <v>40</v>
      </c>
      <c r="V803" t="s">
        <v>41</v>
      </c>
      <c r="W803" t="s">
        <v>42</v>
      </c>
      <c r="X803" t="s">
        <v>53</v>
      </c>
    </row>
    <row r="804" spans="1:24" ht="13.5" customHeight="1" x14ac:dyDescent="0.45">
      <c r="A804" t="s">
        <v>4240</v>
      </c>
      <c r="E804" t="s">
        <v>4241</v>
      </c>
      <c r="G804" s="45">
        <v>27701743</v>
      </c>
      <c r="H804" t="s">
        <v>4242</v>
      </c>
      <c r="I804" s="6" t="s">
        <v>46</v>
      </c>
      <c r="J804" s="1" t="s">
        <v>169</v>
      </c>
      <c r="K804" t="s">
        <v>100</v>
      </c>
      <c r="L804" s="32" t="s">
        <v>77</v>
      </c>
      <c r="M804" s="1" t="s">
        <v>4243</v>
      </c>
      <c r="N804" t="s">
        <v>46</v>
      </c>
      <c r="O804" s="1" t="s">
        <v>345</v>
      </c>
      <c r="P804" t="s">
        <v>35</v>
      </c>
      <c r="Q804" t="s">
        <v>49</v>
      </c>
      <c r="R804" t="s">
        <v>50</v>
      </c>
      <c r="S804" t="s">
        <v>38</v>
      </c>
      <c r="T804" t="s">
        <v>39</v>
      </c>
      <c r="U804" s="1" t="s">
        <v>314</v>
      </c>
      <c r="V804" t="s">
        <v>80</v>
      </c>
      <c r="W804" s="1" t="s">
        <v>622</v>
      </c>
      <c r="X804" t="s">
        <v>53</v>
      </c>
    </row>
    <row r="805" spans="1:24" ht="13.5" customHeight="1" x14ac:dyDescent="0.45">
      <c r="A805" t="s">
        <v>4244</v>
      </c>
      <c r="B805" t="s">
        <v>25</v>
      </c>
      <c r="C805" t="s">
        <v>25</v>
      </c>
      <c r="D805" t="s">
        <v>4245</v>
      </c>
      <c r="E805" t="s">
        <v>4246</v>
      </c>
      <c r="F805">
        <v>10.1111</v>
      </c>
      <c r="G805" s="45" t="s">
        <v>4247</v>
      </c>
      <c r="H805" t="s">
        <v>4248</v>
      </c>
      <c r="I805" s="6" t="s">
        <v>29</v>
      </c>
      <c r="J805" t="s">
        <v>4249</v>
      </c>
      <c r="K805" t="s">
        <v>100</v>
      </c>
      <c r="L805" s="32" t="s">
        <v>1814</v>
      </c>
      <c r="M805" s="1" t="s">
        <v>4249</v>
      </c>
      <c r="N805" t="s">
        <v>33</v>
      </c>
      <c r="O805" t="s">
        <v>34</v>
      </c>
      <c r="P805" t="s">
        <v>35</v>
      </c>
      <c r="Q805" t="s">
        <v>61</v>
      </c>
      <c r="R805" t="s">
        <v>172</v>
      </c>
      <c r="S805" t="s">
        <v>38</v>
      </c>
      <c r="T805" t="s">
        <v>39</v>
      </c>
      <c r="U805" t="s">
        <v>40</v>
      </c>
      <c r="V805" t="s">
        <v>41</v>
      </c>
      <c r="W805" t="s">
        <v>42</v>
      </c>
      <c r="X805" t="s">
        <v>43</v>
      </c>
    </row>
    <row r="806" spans="1:24" ht="13.5" customHeight="1" x14ac:dyDescent="0.45">
      <c r="A806" t="s">
        <v>4250</v>
      </c>
      <c r="B806" t="s">
        <v>4251</v>
      </c>
      <c r="C806" t="s">
        <v>25</v>
      </c>
      <c r="D806" t="s">
        <v>4252</v>
      </c>
      <c r="E806" t="s">
        <v>4252</v>
      </c>
      <c r="F806">
        <v>10.100199999999999</v>
      </c>
      <c r="G806" s="45">
        <v>21523878</v>
      </c>
      <c r="H806" t="s">
        <v>4253</v>
      </c>
      <c r="I806" s="6" t="s">
        <v>29</v>
      </c>
      <c r="J806" t="s">
        <v>4254</v>
      </c>
      <c r="K806" t="s">
        <v>100</v>
      </c>
      <c r="L806" s="32">
        <v>3570</v>
      </c>
      <c r="M806" s="1" t="s">
        <v>4254</v>
      </c>
      <c r="N806" t="s">
        <v>33</v>
      </c>
      <c r="O806" t="s">
        <v>34</v>
      </c>
      <c r="P806" t="s">
        <v>35</v>
      </c>
      <c r="Q806" t="s">
        <v>61</v>
      </c>
      <c r="R806" t="s">
        <v>80</v>
      </c>
      <c r="S806" t="s">
        <v>38</v>
      </c>
      <c r="T806" t="s">
        <v>39</v>
      </c>
      <c r="U806" t="s">
        <v>4255</v>
      </c>
      <c r="V806" t="s">
        <v>41</v>
      </c>
      <c r="W806" t="s">
        <v>42</v>
      </c>
      <c r="X806" t="s">
        <v>53</v>
      </c>
    </row>
    <row r="807" spans="1:24" ht="13.5" customHeight="1" x14ac:dyDescent="0.45">
      <c r="A807" t="s">
        <v>4256</v>
      </c>
      <c r="B807" t="s">
        <v>25</v>
      </c>
      <c r="C807" t="s">
        <v>25</v>
      </c>
      <c r="D807" t="s">
        <v>4257</v>
      </c>
      <c r="E807" t="s">
        <v>4258</v>
      </c>
      <c r="F807">
        <v>10.1111</v>
      </c>
      <c r="G807" s="45">
        <v>17456592</v>
      </c>
      <c r="H807" t="s">
        <v>4259</v>
      </c>
      <c r="I807" s="6" t="s">
        <v>29</v>
      </c>
      <c r="J807" t="s">
        <v>4260</v>
      </c>
      <c r="K807" t="s">
        <v>100</v>
      </c>
      <c r="L807" s="32" t="s">
        <v>690</v>
      </c>
      <c r="M807" s="1" t="s">
        <v>237</v>
      </c>
      <c r="N807" t="s">
        <v>33</v>
      </c>
      <c r="O807" t="s">
        <v>34</v>
      </c>
      <c r="P807" t="s">
        <v>35</v>
      </c>
      <c r="Q807" t="s">
        <v>61</v>
      </c>
      <c r="R807" t="s">
        <v>37</v>
      </c>
      <c r="S807" t="s">
        <v>38</v>
      </c>
      <c r="T807" t="s">
        <v>39</v>
      </c>
      <c r="U807" t="s">
        <v>40</v>
      </c>
      <c r="V807" t="s">
        <v>41</v>
      </c>
      <c r="W807" t="s">
        <v>42</v>
      </c>
      <c r="X807" t="s">
        <v>220</v>
      </c>
    </row>
    <row r="808" spans="1:24" ht="13.5" customHeight="1" x14ac:dyDescent="0.45">
      <c r="A808" t="s">
        <v>4261</v>
      </c>
      <c r="B808" t="s">
        <v>25</v>
      </c>
      <c r="C808" t="s">
        <v>25</v>
      </c>
      <c r="D808" t="s">
        <v>4262</v>
      </c>
      <c r="E808" t="s">
        <v>4263</v>
      </c>
      <c r="F808">
        <v>10.1111</v>
      </c>
      <c r="G808" s="45">
        <v>17456584</v>
      </c>
      <c r="H808" t="s">
        <v>4264</v>
      </c>
      <c r="I808" s="6" t="s">
        <v>29</v>
      </c>
      <c r="J808" t="s">
        <v>4265</v>
      </c>
      <c r="K808" t="s">
        <v>100</v>
      </c>
      <c r="L808" s="32" t="s">
        <v>724</v>
      </c>
      <c r="M808" s="1" t="s">
        <v>237</v>
      </c>
      <c r="N808" t="s">
        <v>33</v>
      </c>
      <c r="O808" t="s">
        <v>34</v>
      </c>
      <c r="P808" t="s">
        <v>35</v>
      </c>
      <c r="Q808" t="s">
        <v>61</v>
      </c>
      <c r="R808" t="s">
        <v>172</v>
      </c>
      <c r="S808" t="s">
        <v>38</v>
      </c>
      <c r="T808" t="s">
        <v>39</v>
      </c>
      <c r="U808" t="s">
        <v>40</v>
      </c>
      <c r="V808" t="s">
        <v>81</v>
      </c>
      <c r="W808" t="s">
        <v>42</v>
      </c>
      <c r="X808" t="s">
        <v>220</v>
      </c>
    </row>
    <row r="809" spans="1:24" ht="13.5" customHeight="1" x14ac:dyDescent="0.45">
      <c r="A809" t="s">
        <v>4266</v>
      </c>
      <c r="B809" t="s">
        <v>25</v>
      </c>
      <c r="C809" t="s">
        <v>25</v>
      </c>
      <c r="D809" t="s">
        <v>4267</v>
      </c>
      <c r="E809" t="s">
        <v>4268</v>
      </c>
      <c r="F809">
        <v>10.1111</v>
      </c>
      <c r="G809" s="45">
        <v>14682257</v>
      </c>
      <c r="H809" t="s">
        <v>4269</v>
      </c>
      <c r="I809" s="6" t="s">
        <v>29</v>
      </c>
      <c r="J809" t="s">
        <v>4270</v>
      </c>
      <c r="K809" t="s">
        <v>100</v>
      </c>
      <c r="L809" s="32" t="s">
        <v>852</v>
      </c>
      <c r="M809" s="1" t="s">
        <v>4270</v>
      </c>
      <c r="N809" t="s">
        <v>33</v>
      </c>
      <c r="O809" t="s">
        <v>34</v>
      </c>
      <c r="P809" t="s">
        <v>35</v>
      </c>
      <c r="Q809" t="s">
        <v>36</v>
      </c>
      <c r="R809" t="s">
        <v>172</v>
      </c>
      <c r="S809" t="s">
        <v>38</v>
      </c>
      <c r="T809" t="s">
        <v>39</v>
      </c>
      <c r="U809" t="s">
        <v>40</v>
      </c>
      <c r="V809" t="s">
        <v>41</v>
      </c>
      <c r="W809" t="s">
        <v>42</v>
      </c>
      <c r="X809" t="s">
        <v>43</v>
      </c>
    </row>
    <row r="810" spans="1:24" ht="13.5" customHeight="1" x14ac:dyDescent="0.45">
      <c r="A810" t="s">
        <v>4271</v>
      </c>
      <c r="B810" t="s">
        <v>25</v>
      </c>
      <c r="C810" t="s">
        <v>25</v>
      </c>
      <c r="D810" t="s">
        <v>4272</v>
      </c>
      <c r="E810" t="s">
        <v>4273</v>
      </c>
      <c r="F810">
        <v>10.1111</v>
      </c>
      <c r="G810" s="45">
        <v>13652516</v>
      </c>
      <c r="H810" t="s">
        <v>4274</v>
      </c>
      <c r="I810" s="6" t="s">
        <v>29</v>
      </c>
      <c r="J810" t="s">
        <v>4275</v>
      </c>
      <c r="K810" s="9" t="s">
        <v>59</v>
      </c>
      <c r="L810" s="32" t="s">
        <v>2372</v>
      </c>
      <c r="M810" s="1" t="s">
        <v>4275</v>
      </c>
      <c r="N810" t="s">
        <v>33</v>
      </c>
      <c r="O810" t="s">
        <v>34</v>
      </c>
      <c r="P810" t="s">
        <v>35</v>
      </c>
      <c r="Q810" t="s">
        <v>61</v>
      </c>
      <c r="R810" t="s">
        <v>172</v>
      </c>
      <c r="S810" t="s">
        <v>38</v>
      </c>
      <c r="T810" t="s">
        <v>93</v>
      </c>
      <c r="U810" t="s">
        <v>4276</v>
      </c>
      <c r="V810" t="s">
        <v>41</v>
      </c>
      <c r="W810" t="s">
        <v>42</v>
      </c>
      <c r="X810" t="s">
        <v>53</v>
      </c>
    </row>
    <row r="811" spans="1:24" ht="13.5" customHeight="1" x14ac:dyDescent="0.45">
      <c r="A811" t="s">
        <v>4277</v>
      </c>
      <c r="B811" t="s">
        <v>25</v>
      </c>
      <c r="C811" t="s">
        <v>25</v>
      </c>
      <c r="D811" t="s">
        <v>4278</v>
      </c>
      <c r="E811" t="s">
        <v>4279</v>
      </c>
      <c r="F811">
        <v>10.100199999999999</v>
      </c>
      <c r="G811" s="45" t="s">
        <v>4280</v>
      </c>
      <c r="H811" t="s">
        <v>4281</v>
      </c>
      <c r="I811" s="6" t="s">
        <v>29</v>
      </c>
      <c r="J811" t="s">
        <v>4282</v>
      </c>
      <c r="K811" t="s">
        <v>100</v>
      </c>
      <c r="L811" s="32" t="s">
        <v>852</v>
      </c>
      <c r="M811" s="1" t="s">
        <v>4282</v>
      </c>
      <c r="N811" t="s">
        <v>33</v>
      </c>
      <c r="O811" t="s">
        <v>34</v>
      </c>
      <c r="P811" t="s">
        <v>35</v>
      </c>
      <c r="Q811" t="s">
        <v>36</v>
      </c>
      <c r="R811" t="s">
        <v>172</v>
      </c>
      <c r="S811" t="s">
        <v>38</v>
      </c>
      <c r="T811" t="s">
        <v>39</v>
      </c>
      <c r="U811" t="s">
        <v>40</v>
      </c>
      <c r="V811" t="s">
        <v>41</v>
      </c>
      <c r="W811" t="s">
        <v>42</v>
      </c>
      <c r="X811" t="s">
        <v>43</v>
      </c>
    </row>
    <row r="812" spans="1:24" ht="13.5" customHeight="1" x14ac:dyDescent="0.45">
      <c r="A812" t="s">
        <v>4283</v>
      </c>
      <c r="B812" t="s">
        <v>25</v>
      </c>
      <c r="C812" t="s">
        <v>25</v>
      </c>
      <c r="D812" t="s">
        <v>4284</v>
      </c>
      <c r="E812" t="s">
        <v>4285</v>
      </c>
      <c r="F812">
        <v>10.100199999999999</v>
      </c>
      <c r="G812" s="45">
        <v>10970347</v>
      </c>
      <c r="H812" t="s">
        <v>4286</v>
      </c>
      <c r="I812" s="6" t="s">
        <v>29</v>
      </c>
      <c r="J812" t="s">
        <v>4287</v>
      </c>
      <c r="K812" t="s">
        <v>100</v>
      </c>
      <c r="L812" s="32" t="s">
        <v>2372</v>
      </c>
      <c r="M812" s="1" t="s">
        <v>4287</v>
      </c>
      <c r="N812" t="s">
        <v>33</v>
      </c>
      <c r="O812" t="s">
        <v>34</v>
      </c>
      <c r="P812" t="s">
        <v>35</v>
      </c>
      <c r="Q812" t="s">
        <v>61</v>
      </c>
      <c r="R812" t="s">
        <v>172</v>
      </c>
      <c r="S812" t="s">
        <v>38</v>
      </c>
      <c r="T812" t="s">
        <v>39</v>
      </c>
      <c r="U812" t="s">
        <v>40</v>
      </c>
      <c r="V812" t="s">
        <v>41</v>
      </c>
      <c r="W812" t="s">
        <v>42</v>
      </c>
      <c r="X812" t="s">
        <v>53</v>
      </c>
    </row>
    <row r="813" spans="1:24" ht="13.5" customHeight="1" x14ac:dyDescent="0.45">
      <c r="A813" t="s">
        <v>4288</v>
      </c>
      <c r="B813" t="s">
        <v>25</v>
      </c>
      <c r="C813" t="s">
        <v>25</v>
      </c>
      <c r="D813" t="s">
        <v>4289</v>
      </c>
      <c r="E813" t="s">
        <v>4290</v>
      </c>
      <c r="F813">
        <v>10.1111</v>
      </c>
      <c r="G813" s="45">
        <v>15264610</v>
      </c>
      <c r="H813" t="s">
        <v>4291</v>
      </c>
      <c r="I813" s="6" t="s">
        <v>29</v>
      </c>
      <c r="J813" t="s">
        <v>4292</v>
      </c>
      <c r="K813" s="9" t="s">
        <v>59</v>
      </c>
      <c r="L813" s="32" t="s">
        <v>132</v>
      </c>
      <c r="M813" s="1" t="s">
        <v>237</v>
      </c>
      <c r="N813" t="s">
        <v>33</v>
      </c>
      <c r="O813" t="s">
        <v>34</v>
      </c>
      <c r="P813" t="s">
        <v>35</v>
      </c>
      <c r="Q813" t="s">
        <v>61</v>
      </c>
      <c r="R813" t="s">
        <v>172</v>
      </c>
      <c r="S813" t="s">
        <v>38</v>
      </c>
      <c r="T813" t="s">
        <v>39</v>
      </c>
      <c r="U813" t="s">
        <v>40</v>
      </c>
      <c r="V813" t="s">
        <v>80</v>
      </c>
      <c r="W813" t="s">
        <v>42</v>
      </c>
      <c r="X813" t="s">
        <v>43</v>
      </c>
    </row>
    <row r="814" spans="1:24" ht="13.5" customHeight="1" x14ac:dyDescent="0.45">
      <c r="A814" s="38" t="s">
        <v>4293</v>
      </c>
      <c r="B814" t="s">
        <v>4293</v>
      </c>
      <c r="E814">
        <v>13652524</v>
      </c>
      <c r="G814" s="45">
        <v>13652524</v>
      </c>
      <c r="H814" t="s">
        <v>4294</v>
      </c>
      <c r="I814" t="s">
        <v>46</v>
      </c>
      <c r="J814" t="s">
        <v>4295</v>
      </c>
      <c r="K814" s="9" t="s">
        <v>48</v>
      </c>
      <c r="L814" s="32" t="s">
        <v>1814</v>
      </c>
      <c r="M814" t="s">
        <v>4295</v>
      </c>
      <c r="N814" t="s">
        <v>46</v>
      </c>
      <c r="O814" t="s">
        <v>34</v>
      </c>
      <c r="P814" t="s">
        <v>35</v>
      </c>
      <c r="Q814" t="s">
        <v>49</v>
      </c>
      <c r="R814" t="s">
        <v>50</v>
      </c>
      <c r="S814" t="s">
        <v>51</v>
      </c>
      <c r="T814" t="s">
        <v>39</v>
      </c>
      <c r="U814" t="s">
        <v>4296</v>
      </c>
      <c r="V814" t="s">
        <v>41</v>
      </c>
      <c r="W814" t="s">
        <v>4296</v>
      </c>
      <c r="X814" t="s">
        <v>53</v>
      </c>
    </row>
    <row r="815" spans="1:24" ht="13.5" customHeight="1" x14ac:dyDescent="0.45">
      <c r="A815" t="s">
        <v>4297</v>
      </c>
      <c r="E815" t="s">
        <v>4298</v>
      </c>
      <c r="G815" s="45">
        <v>27711757</v>
      </c>
      <c r="H815" t="s">
        <v>4299</v>
      </c>
      <c r="I815" s="6" t="s">
        <v>46</v>
      </c>
      <c r="J815" s="8" t="s">
        <v>508</v>
      </c>
      <c r="K815" t="s">
        <v>100</v>
      </c>
      <c r="L815" s="32">
        <v>2300</v>
      </c>
      <c r="M815" s="8" t="s">
        <v>4300</v>
      </c>
      <c r="N815" t="s">
        <v>46</v>
      </c>
      <c r="O815" s="8" t="s">
        <v>4301</v>
      </c>
      <c r="P815" t="s">
        <v>35</v>
      </c>
      <c r="Q815" t="s">
        <v>49</v>
      </c>
      <c r="R815" t="s">
        <v>50</v>
      </c>
      <c r="S815" t="s">
        <v>38</v>
      </c>
      <c r="T815" t="s">
        <v>39</v>
      </c>
      <c r="U815" t="s">
        <v>40</v>
      </c>
      <c r="V815" t="s">
        <v>41</v>
      </c>
      <c r="W815" t="s">
        <v>42</v>
      </c>
      <c r="X815" t="s">
        <v>53</v>
      </c>
    </row>
    <row r="816" spans="1:24" ht="13.5" customHeight="1" x14ac:dyDescent="0.45">
      <c r="A816" t="s">
        <v>4302</v>
      </c>
      <c r="B816" t="s">
        <v>25</v>
      </c>
      <c r="C816" t="s">
        <v>25</v>
      </c>
      <c r="D816" t="s">
        <v>4303</v>
      </c>
      <c r="E816" t="s">
        <v>4304</v>
      </c>
      <c r="F816">
        <v>10.100199999999999</v>
      </c>
      <c r="G816" s="45">
        <v>10991050</v>
      </c>
      <c r="H816" t="s">
        <v>4305</v>
      </c>
      <c r="I816" s="6" t="s">
        <v>29</v>
      </c>
      <c r="K816" t="s">
        <v>100</v>
      </c>
      <c r="L816" s="32" t="s">
        <v>1655</v>
      </c>
      <c r="M816" s="1" t="s">
        <v>237</v>
      </c>
      <c r="N816" t="s">
        <v>33</v>
      </c>
      <c r="O816" t="s">
        <v>34</v>
      </c>
      <c r="P816" t="s">
        <v>35</v>
      </c>
      <c r="Q816" t="s">
        <v>61</v>
      </c>
      <c r="R816" t="s">
        <v>172</v>
      </c>
      <c r="S816" t="s">
        <v>38</v>
      </c>
      <c r="T816" t="s">
        <v>39</v>
      </c>
      <c r="U816" t="s">
        <v>40</v>
      </c>
      <c r="V816" t="s">
        <v>41</v>
      </c>
      <c r="W816" t="s">
        <v>42</v>
      </c>
      <c r="X816" t="s">
        <v>43</v>
      </c>
    </row>
    <row r="817" spans="1:24" ht="13.5" customHeight="1" x14ac:dyDescent="0.45">
      <c r="A817" t="s">
        <v>4306</v>
      </c>
      <c r="B817" t="s">
        <v>25</v>
      </c>
      <c r="C817" t="s">
        <v>25</v>
      </c>
      <c r="D817" t="s">
        <v>4307</v>
      </c>
      <c r="E817" t="s">
        <v>4308</v>
      </c>
      <c r="F817">
        <v>10.100199999999999</v>
      </c>
      <c r="G817" s="45">
        <v>10991050</v>
      </c>
      <c r="H817" t="s">
        <v>4309</v>
      </c>
      <c r="I817" t="s">
        <v>46</v>
      </c>
      <c r="J817" t="s">
        <v>4310</v>
      </c>
      <c r="K817" t="s">
        <v>109</v>
      </c>
      <c r="L817" s="32" t="s">
        <v>7181</v>
      </c>
      <c r="M817" s="8" t="s">
        <v>4311</v>
      </c>
      <c r="N817" t="s">
        <v>46</v>
      </c>
      <c r="O817" t="str">
        <f>"http://onlinelibrary.wiley.com/page/journal/13697625/homepage/open_access_license_and_copyright.htm"</f>
        <v>http://onlinelibrary.wiley.com/page/journal/13697625/homepage/open_access_license_and_copyright.htm</v>
      </c>
      <c r="P817" t="s">
        <v>35</v>
      </c>
      <c r="Q817" t="s">
        <v>49</v>
      </c>
      <c r="R817" t="s">
        <v>50</v>
      </c>
      <c r="S817" t="s">
        <v>38</v>
      </c>
      <c r="T817" t="s">
        <v>39</v>
      </c>
      <c r="U817" t="s">
        <v>40</v>
      </c>
      <c r="V817" t="s">
        <v>41</v>
      </c>
      <c r="W817" t="s">
        <v>42</v>
      </c>
      <c r="X817" t="s">
        <v>43</v>
      </c>
    </row>
    <row r="818" spans="1:24" ht="13.5" customHeight="1" x14ac:dyDescent="0.45">
      <c r="A818" t="s">
        <v>4312</v>
      </c>
      <c r="B818" t="s">
        <v>25</v>
      </c>
      <c r="C818" t="s">
        <v>25</v>
      </c>
      <c r="D818" t="s">
        <v>4313</v>
      </c>
      <c r="E818" t="s">
        <v>4314</v>
      </c>
      <c r="F818">
        <v>10.1111</v>
      </c>
      <c r="G818" s="45">
        <v>14711842</v>
      </c>
      <c r="H818" t="s">
        <v>4315</v>
      </c>
      <c r="I818" s="6" t="s">
        <v>29</v>
      </c>
      <c r="J818" t="s">
        <v>4316</v>
      </c>
      <c r="K818" t="s">
        <v>100</v>
      </c>
      <c r="L818" s="32" t="s">
        <v>889</v>
      </c>
      <c r="M818" s="1" t="s">
        <v>4316</v>
      </c>
      <c r="N818" t="s">
        <v>33</v>
      </c>
      <c r="O818" t="s">
        <v>34</v>
      </c>
      <c r="P818" t="s">
        <v>35</v>
      </c>
      <c r="Q818" t="s">
        <v>36</v>
      </c>
      <c r="R818" t="s">
        <v>172</v>
      </c>
      <c r="S818" t="s">
        <v>38</v>
      </c>
      <c r="T818" t="s">
        <v>93</v>
      </c>
      <c r="U818" t="s">
        <v>4316</v>
      </c>
      <c r="V818" t="s">
        <v>41</v>
      </c>
      <c r="W818" t="s">
        <v>42</v>
      </c>
      <c r="X818" t="s">
        <v>43</v>
      </c>
    </row>
    <row r="819" spans="1:24" ht="13.5" customHeight="1" x14ac:dyDescent="0.45">
      <c r="A819" t="s">
        <v>4317</v>
      </c>
      <c r="D819" t="s">
        <v>4318</v>
      </c>
      <c r="E819" t="s">
        <v>4319</v>
      </c>
      <c r="F819">
        <v>10.100199999999999</v>
      </c>
      <c r="G819" s="45">
        <v>22011617</v>
      </c>
      <c r="H819" t="s">
        <v>4320</v>
      </c>
      <c r="I819" s="6" t="s">
        <v>29</v>
      </c>
      <c r="J819" t="s">
        <v>4321</v>
      </c>
      <c r="K819" t="s">
        <v>100</v>
      </c>
      <c r="L819" s="32" t="s">
        <v>226</v>
      </c>
      <c r="M819" s="1" t="s">
        <v>4321</v>
      </c>
      <c r="N819" t="s">
        <v>33</v>
      </c>
      <c r="O819" t="s">
        <v>34</v>
      </c>
      <c r="P819" t="s">
        <v>35</v>
      </c>
      <c r="Q819" t="s">
        <v>61</v>
      </c>
      <c r="R819" t="s">
        <v>172</v>
      </c>
      <c r="S819" t="s">
        <v>38</v>
      </c>
      <c r="T819" t="s">
        <v>39</v>
      </c>
      <c r="U819" t="s">
        <v>40</v>
      </c>
      <c r="V819" t="s">
        <v>41</v>
      </c>
      <c r="W819" t="s">
        <v>42</v>
      </c>
      <c r="X819" t="s">
        <v>43</v>
      </c>
    </row>
    <row r="820" spans="1:24" ht="13.5" customHeight="1" x14ac:dyDescent="0.45">
      <c r="A820" t="s">
        <v>4322</v>
      </c>
      <c r="E820" t="s">
        <v>4323</v>
      </c>
      <c r="F820">
        <v>10.100199999999999</v>
      </c>
      <c r="G820" s="45">
        <v>23988835</v>
      </c>
      <c r="H820" t="s">
        <v>4324</v>
      </c>
      <c r="I820" t="s">
        <v>46</v>
      </c>
      <c r="J820" t="s">
        <v>4325</v>
      </c>
      <c r="K820" t="s">
        <v>100</v>
      </c>
      <c r="L820" s="32" t="s">
        <v>3392</v>
      </c>
      <c r="M820" t="s">
        <v>4326</v>
      </c>
      <c r="N820" t="s">
        <v>46</v>
      </c>
      <c r="O820" s="8" t="s">
        <v>4327</v>
      </c>
      <c r="P820" t="s">
        <v>35</v>
      </c>
      <c r="Q820" t="s">
        <v>49</v>
      </c>
      <c r="R820" t="s">
        <v>50</v>
      </c>
      <c r="S820" t="s">
        <v>38</v>
      </c>
      <c r="T820" t="s">
        <v>77</v>
      </c>
      <c r="U820" t="s">
        <v>77</v>
      </c>
      <c r="V820" t="s">
        <v>41</v>
      </c>
      <c r="W820" t="s">
        <v>42</v>
      </c>
      <c r="X820" t="s">
        <v>53</v>
      </c>
    </row>
    <row r="821" spans="1:24" ht="13.5" customHeight="1" x14ac:dyDescent="0.45">
      <c r="A821" t="s">
        <v>4328</v>
      </c>
      <c r="B821" t="s">
        <v>25</v>
      </c>
      <c r="C821" t="s">
        <v>25</v>
      </c>
      <c r="D821" t="s">
        <v>4329</v>
      </c>
      <c r="E821" t="s">
        <v>4330</v>
      </c>
      <c r="F821">
        <v>10.1111</v>
      </c>
      <c r="G821" s="45">
        <v>14756773</v>
      </c>
      <c r="H821" t="s">
        <v>4331</v>
      </c>
      <c r="I821" s="6" t="s">
        <v>29</v>
      </c>
      <c r="J821" t="s">
        <v>4332</v>
      </c>
      <c r="K821" t="s">
        <v>100</v>
      </c>
      <c r="L821" s="32" t="s">
        <v>326</v>
      </c>
      <c r="M821" s="1" t="s">
        <v>4332</v>
      </c>
      <c r="N821" t="s">
        <v>78</v>
      </c>
      <c r="O821" s="1" t="s">
        <v>4333</v>
      </c>
      <c r="P821" t="s">
        <v>79</v>
      </c>
      <c r="Q821" t="s">
        <v>79</v>
      </c>
      <c r="R821" t="s">
        <v>172</v>
      </c>
      <c r="S821" t="s">
        <v>38</v>
      </c>
      <c r="T821" t="s">
        <v>39</v>
      </c>
      <c r="U821" t="s">
        <v>40</v>
      </c>
      <c r="V821" t="s">
        <v>41</v>
      </c>
      <c r="W821" t="s">
        <v>42</v>
      </c>
      <c r="X821" t="s">
        <v>43</v>
      </c>
    </row>
    <row r="822" spans="1:24" ht="13.5" customHeight="1" x14ac:dyDescent="0.45">
      <c r="A822" t="s">
        <v>4334</v>
      </c>
      <c r="E822" t="s">
        <v>4335</v>
      </c>
      <c r="G822" s="45">
        <v>20533713</v>
      </c>
      <c r="H822" t="s">
        <v>4336</v>
      </c>
      <c r="I822" t="s">
        <v>46</v>
      </c>
      <c r="J822" s="1" t="s">
        <v>4337</v>
      </c>
      <c r="K822" t="s">
        <v>1497</v>
      </c>
      <c r="L822" s="32">
        <v>2750</v>
      </c>
      <c r="M822" s="8" t="s">
        <v>4337</v>
      </c>
      <c r="N822" t="s">
        <v>46</v>
      </c>
      <c r="O822" t="s">
        <v>34</v>
      </c>
      <c r="P822" t="s">
        <v>35</v>
      </c>
      <c r="Q822" t="s">
        <v>49</v>
      </c>
      <c r="R822" t="s">
        <v>50</v>
      </c>
      <c r="S822" s="1" t="s">
        <v>4338</v>
      </c>
      <c r="T822" t="s">
        <v>39</v>
      </c>
      <c r="U822" s="8" t="s">
        <v>4338</v>
      </c>
      <c r="V822" t="s">
        <v>41</v>
      </c>
      <c r="W822" s="8" t="s">
        <v>4338</v>
      </c>
      <c r="X822" t="s">
        <v>53</v>
      </c>
    </row>
    <row r="823" spans="1:24" ht="13.5" customHeight="1" x14ac:dyDescent="0.45">
      <c r="A823" t="s">
        <v>4339</v>
      </c>
      <c r="B823" t="s">
        <v>25</v>
      </c>
      <c r="C823" t="s">
        <v>25</v>
      </c>
      <c r="D823" t="s">
        <v>4340</v>
      </c>
      <c r="E823" t="s">
        <v>4341</v>
      </c>
      <c r="F823">
        <v>10.100199999999999</v>
      </c>
      <c r="G823" s="45">
        <v>15231496</v>
      </c>
      <c r="H823" t="s">
        <v>4342</v>
      </c>
      <c r="I823" s="6" t="s">
        <v>29</v>
      </c>
      <c r="J823" t="s">
        <v>4343</v>
      </c>
      <c r="K823" t="s">
        <v>100</v>
      </c>
      <c r="L823" s="32" t="s">
        <v>5250</v>
      </c>
      <c r="M823" s="1" t="s">
        <v>4343</v>
      </c>
      <c r="N823" t="s">
        <v>33</v>
      </c>
      <c r="O823" t="s">
        <v>34</v>
      </c>
      <c r="P823" t="s">
        <v>35</v>
      </c>
      <c r="Q823" t="s">
        <v>61</v>
      </c>
      <c r="R823" t="s">
        <v>172</v>
      </c>
      <c r="S823" t="s">
        <v>38</v>
      </c>
      <c r="T823" t="s">
        <v>39</v>
      </c>
      <c r="U823" t="s">
        <v>40</v>
      </c>
      <c r="V823" t="s">
        <v>41</v>
      </c>
      <c r="W823" t="s">
        <v>42</v>
      </c>
      <c r="X823" t="s">
        <v>53</v>
      </c>
    </row>
    <row r="824" spans="1:24" ht="13.5" customHeight="1" x14ac:dyDescent="0.45">
      <c r="A824" t="s">
        <v>4344</v>
      </c>
      <c r="B824" t="s">
        <v>25</v>
      </c>
      <c r="C824" t="s">
        <v>25</v>
      </c>
      <c r="D824" t="s">
        <v>4345</v>
      </c>
      <c r="E824" t="s">
        <v>4346</v>
      </c>
      <c r="F824">
        <v>10.1111</v>
      </c>
      <c r="G824" s="45">
        <v>15235378</v>
      </c>
      <c r="H824" t="s">
        <v>4347</v>
      </c>
      <c r="I824" s="6" t="s">
        <v>29</v>
      </c>
      <c r="J824" t="s">
        <v>4348</v>
      </c>
      <c r="K824" t="s">
        <v>100</v>
      </c>
      <c r="L824" s="32" t="s">
        <v>3525</v>
      </c>
      <c r="M824" s="1" t="s">
        <v>4348</v>
      </c>
      <c r="N824" t="s">
        <v>33</v>
      </c>
      <c r="O824" t="s">
        <v>34</v>
      </c>
      <c r="P824" t="s">
        <v>35</v>
      </c>
      <c r="Q824" t="s">
        <v>61</v>
      </c>
      <c r="R824" t="s">
        <v>172</v>
      </c>
      <c r="S824" t="s">
        <v>38</v>
      </c>
      <c r="T824" t="s">
        <v>39</v>
      </c>
      <c r="U824" t="s">
        <v>40</v>
      </c>
      <c r="V824" t="s">
        <v>41</v>
      </c>
      <c r="W824" t="s">
        <v>42</v>
      </c>
      <c r="X824" t="s">
        <v>53</v>
      </c>
    </row>
    <row r="825" spans="1:24" ht="13.5" customHeight="1" x14ac:dyDescent="0.45">
      <c r="A825" t="s">
        <v>4349</v>
      </c>
      <c r="B825">
        <v>2217</v>
      </c>
      <c r="C825" t="s">
        <v>25</v>
      </c>
      <c r="D825" t="s">
        <v>4350</v>
      </c>
      <c r="E825" t="s">
        <v>4351</v>
      </c>
      <c r="F825">
        <v>10.100199999999999</v>
      </c>
      <c r="G825" s="45">
        <v>15222675</v>
      </c>
      <c r="H825" t="s">
        <v>4352</v>
      </c>
      <c r="I825" s="6" t="s">
        <v>29</v>
      </c>
      <c r="J825" t="s">
        <v>4353</v>
      </c>
      <c r="K825" t="s">
        <v>100</v>
      </c>
      <c r="L825" s="32" t="s">
        <v>1136</v>
      </c>
      <c r="M825" s="1" t="s">
        <v>4353</v>
      </c>
      <c r="N825" t="s">
        <v>78</v>
      </c>
      <c r="O825" s="1" t="s">
        <v>4354</v>
      </c>
      <c r="P825" t="s">
        <v>102</v>
      </c>
      <c r="Q825" t="s">
        <v>61</v>
      </c>
      <c r="R825" t="s">
        <v>172</v>
      </c>
      <c r="S825" t="s">
        <v>38</v>
      </c>
      <c r="T825" t="s">
        <v>39</v>
      </c>
      <c r="U825" t="s">
        <v>40</v>
      </c>
      <c r="V825" t="s">
        <v>81</v>
      </c>
      <c r="W825" t="s">
        <v>42</v>
      </c>
      <c r="X825" t="s">
        <v>53</v>
      </c>
    </row>
    <row r="826" spans="1:24" ht="13.5" customHeight="1" x14ac:dyDescent="0.45">
      <c r="A826" t="s">
        <v>4355</v>
      </c>
      <c r="E826" t="s">
        <v>4356</v>
      </c>
      <c r="G826" s="45" t="s">
        <v>4356</v>
      </c>
      <c r="H826" t="s">
        <v>4357</v>
      </c>
      <c r="I826" s="6" t="s">
        <v>46</v>
      </c>
      <c r="J826" s="1" t="s">
        <v>4358</v>
      </c>
      <c r="K826" t="s">
        <v>59</v>
      </c>
      <c r="L826" s="32">
        <v>2480</v>
      </c>
      <c r="M826" s="1" t="s">
        <v>4358</v>
      </c>
      <c r="N826" t="s">
        <v>46</v>
      </c>
      <c r="O826" t="s">
        <v>34</v>
      </c>
      <c r="P826" t="s">
        <v>35</v>
      </c>
      <c r="Q826" t="s">
        <v>49</v>
      </c>
      <c r="R826" t="s">
        <v>50</v>
      </c>
      <c r="S826" t="s">
        <v>38</v>
      </c>
      <c r="T826" t="s">
        <v>39</v>
      </c>
      <c r="U826" t="s">
        <v>40</v>
      </c>
      <c r="V826" t="s">
        <v>41</v>
      </c>
      <c r="W826" t="s">
        <v>42</v>
      </c>
      <c r="X826" t="s">
        <v>43</v>
      </c>
    </row>
    <row r="827" spans="1:24" ht="13.5" customHeight="1" x14ac:dyDescent="0.45">
      <c r="A827" t="s">
        <v>4359</v>
      </c>
      <c r="B827" t="s">
        <v>25</v>
      </c>
      <c r="C827" t="s">
        <v>25</v>
      </c>
      <c r="D827" t="s">
        <v>4360</v>
      </c>
      <c r="E827" t="s">
        <v>4361</v>
      </c>
      <c r="F827">
        <v>10.100199999999999</v>
      </c>
      <c r="G827" s="45">
        <v>10991069</v>
      </c>
      <c r="H827" t="s">
        <v>4362</v>
      </c>
      <c r="I827" s="6" t="s">
        <v>29</v>
      </c>
      <c r="K827" t="s">
        <v>100</v>
      </c>
      <c r="L827" s="32" t="s">
        <v>197</v>
      </c>
      <c r="M827" s="1" t="s">
        <v>237</v>
      </c>
      <c r="N827" t="s">
        <v>33</v>
      </c>
      <c r="O827" t="s">
        <v>34</v>
      </c>
      <c r="P827" t="s">
        <v>35</v>
      </c>
      <c r="Q827" t="s">
        <v>61</v>
      </c>
      <c r="R827" t="s">
        <v>172</v>
      </c>
      <c r="S827" t="s">
        <v>38</v>
      </c>
      <c r="T827" t="s">
        <v>39</v>
      </c>
      <c r="U827" t="s">
        <v>40</v>
      </c>
      <c r="V827" t="s">
        <v>41</v>
      </c>
      <c r="W827" t="s">
        <v>42</v>
      </c>
      <c r="X827" t="s">
        <v>53</v>
      </c>
    </row>
    <row r="828" spans="1:24" ht="13.5" customHeight="1" x14ac:dyDescent="0.45">
      <c r="A828" t="s">
        <v>4363</v>
      </c>
      <c r="B828" t="s">
        <v>25</v>
      </c>
      <c r="C828" t="s">
        <v>25</v>
      </c>
      <c r="D828" t="s">
        <v>4364</v>
      </c>
      <c r="E828" t="s">
        <v>4365</v>
      </c>
      <c r="F828">
        <v>10.1111</v>
      </c>
      <c r="G828" s="45">
        <v>15424758</v>
      </c>
      <c r="H828" t="s">
        <v>4366</v>
      </c>
      <c r="I828" s="6" t="s">
        <v>29</v>
      </c>
      <c r="J828" t="s">
        <v>4367</v>
      </c>
      <c r="K828" t="s">
        <v>100</v>
      </c>
      <c r="L828" s="32" t="s">
        <v>497</v>
      </c>
      <c r="M828" s="1" t="s">
        <v>4367</v>
      </c>
      <c r="N828" t="s">
        <v>33</v>
      </c>
      <c r="O828" t="s">
        <v>34</v>
      </c>
      <c r="P828" t="s">
        <v>35</v>
      </c>
      <c r="Q828" t="s">
        <v>61</v>
      </c>
      <c r="R828" t="s">
        <v>172</v>
      </c>
      <c r="S828" t="s">
        <v>38</v>
      </c>
      <c r="T828" t="s">
        <v>39</v>
      </c>
      <c r="U828" t="s">
        <v>40</v>
      </c>
      <c r="V828" t="s">
        <v>80</v>
      </c>
      <c r="W828" t="s">
        <v>42</v>
      </c>
      <c r="X828" t="s">
        <v>53</v>
      </c>
    </row>
    <row r="829" spans="1:24" ht="13.5" customHeight="1" x14ac:dyDescent="0.45">
      <c r="A829" t="s">
        <v>4368</v>
      </c>
      <c r="B829" t="s">
        <v>25</v>
      </c>
      <c r="C829" t="s">
        <v>25</v>
      </c>
      <c r="D829" t="s">
        <v>4369</v>
      </c>
      <c r="E829" t="s">
        <v>4370</v>
      </c>
      <c r="F829">
        <v>10.100199999999999</v>
      </c>
      <c r="G829" s="45">
        <v>15273350</v>
      </c>
      <c r="H829" t="s">
        <v>4371</v>
      </c>
      <c r="I829" s="6" t="s">
        <v>29</v>
      </c>
      <c r="J829" t="s">
        <v>4372</v>
      </c>
      <c r="K829" s="9" t="s">
        <v>59</v>
      </c>
      <c r="L829" s="32" t="s">
        <v>76</v>
      </c>
      <c r="M829" s="1" t="s">
        <v>4372</v>
      </c>
      <c r="N829" t="s">
        <v>33</v>
      </c>
      <c r="O829" t="s">
        <v>34</v>
      </c>
      <c r="P829" t="s">
        <v>35</v>
      </c>
      <c r="Q829" t="s">
        <v>61</v>
      </c>
      <c r="R829" t="s">
        <v>172</v>
      </c>
      <c r="S829" t="s">
        <v>38</v>
      </c>
      <c r="T829" t="s">
        <v>39</v>
      </c>
      <c r="U829" t="s">
        <v>40</v>
      </c>
      <c r="V829" t="s">
        <v>80</v>
      </c>
      <c r="W829" t="s">
        <v>42</v>
      </c>
      <c r="X829" t="s">
        <v>53</v>
      </c>
    </row>
    <row r="830" spans="1:24" ht="13.5" customHeight="1" x14ac:dyDescent="0.45">
      <c r="A830" t="s">
        <v>4373</v>
      </c>
      <c r="E830" t="s">
        <v>4374</v>
      </c>
      <c r="F830">
        <v>10.100199999999999</v>
      </c>
      <c r="G830" s="45" t="s">
        <v>4375</v>
      </c>
      <c r="H830" t="s">
        <v>4376</v>
      </c>
      <c r="I830" t="s">
        <v>46</v>
      </c>
      <c r="J830" t="s">
        <v>4377</v>
      </c>
      <c r="K830" s="9" t="s">
        <v>1255</v>
      </c>
      <c r="L830" s="32" t="s">
        <v>779</v>
      </c>
      <c r="M830" t="s">
        <v>4378</v>
      </c>
      <c r="N830" t="s">
        <v>46</v>
      </c>
      <c r="O830" t="s">
        <v>34</v>
      </c>
      <c r="P830" t="s">
        <v>35</v>
      </c>
      <c r="Q830" t="s">
        <v>49</v>
      </c>
      <c r="R830" t="s">
        <v>172</v>
      </c>
      <c r="S830" t="s">
        <v>38</v>
      </c>
      <c r="T830" t="s">
        <v>39</v>
      </c>
      <c r="U830" t="s">
        <v>40</v>
      </c>
      <c r="V830" t="s">
        <v>80</v>
      </c>
      <c r="W830" t="s">
        <v>42</v>
      </c>
      <c r="X830" t="s">
        <v>53</v>
      </c>
    </row>
    <row r="831" spans="1:24" ht="13.5" customHeight="1" x14ac:dyDescent="0.45">
      <c r="A831" t="s">
        <v>4379</v>
      </c>
      <c r="B831" t="s">
        <v>25</v>
      </c>
      <c r="C831" t="s">
        <v>25</v>
      </c>
      <c r="D831" t="s">
        <v>4380</v>
      </c>
      <c r="E831" t="s">
        <v>4381</v>
      </c>
      <c r="F831">
        <v>10.1111</v>
      </c>
      <c r="G831" s="45" t="s">
        <v>4382</v>
      </c>
      <c r="H831" t="s">
        <v>4383</v>
      </c>
      <c r="I831" s="6" t="s">
        <v>29</v>
      </c>
      <c r="J831" t="s">
        <v>4384</v>
      </c>
      <c r="K831" s="9" t="s">
        <v>59</v>
      </c>
      <c r="L831" s="32" t="s">
        <v>32</v>
      </c>
      <c r="M831" s="1" t="s">
        <v>4384</v>
      </c>
      <c r="N831" t="s">
        <v>33</v>
      </c>
      <c r="O831" t="s">
        <v>34</v>
      </c>
      <c r="P831" t="s">
        <v>35</v>
      </c>
      <c r="Q831" t="s">
        <v>61</v>
      </c>
      <c r="R831" t="s">
        <v>172</v>
      </c>
      <c r="S831" t="s">
        <v>38</v>
      </c>
      <c r="T831" t="s">
        <v>39</v>
      </c>
      <c r="U831" t="s">
        <v>40</v>
      </c>
      <c r="V831" t="s">
        <v>80</v>
      </c>
      <c r="W831" t="s">
        <v>42</v>
      </c>
      <c r="X831" t="s">
        <v>53</v>
      </c>
    </row>
    <row r="832" spans="1:24" ht="13.5" customHeight="1" x14ac:dyDescent="0.45">
      <c r="A832" s="38">
        <v>1824</v>
      </c>
      <c r="B832" t="s">
        <v>4385</v>
      </c>
      <c r="E832">
        <v>10981071</v>
      </c>
      <c r="G832" s="45">
        <v>10981071</v>
      </c>
      <c r="H832" t="s">
        <v>4386</v>
      </c>
      <c r="I832" t="s">
        <v>46</v>
      </c>
      <c r="J832" t="s">
        <v>4387</v>
      </c>
      <c r="K832" s="9" t="s">
        <v>48</v>
      </c>
      <c r="L832" s="32" t="s">
        <v>10220</v>
      </c>
      <c r="M832" t="s">
        <v>4387</v>
      </c>
      <c r="N832" t="s">
        <v>46</v>
      </c>
      <c r="O832" t="s">
        <v>34</v>
      </c>
      <c r="P832" t="s">
        <v>35</v>
      </c>
      <c r="Q832" t="s">
        <v>49</v>
      </c>
      <c r="R832" t="s">
        <v>50</v>
      </c>
      <c r="S832" t="s">
        <v>51</v>
      </c>
      <c r="T832" t="s">
        <v>39</v>
      </c>
      <c r="U832" t="s">
        <v>4388</v>
      </c>
      <c r="V832" t="s">
        <v>41</v>
      </c>
      <c r="W832" t="s">
        <v>4388</v>
      </c>
      <c r="X832" t="s">
        <v>53</v>
      </c>
    </row>
    <row r="833" spans="1:24" ht="13.5" customHeight="1" x14ac:dyDescent="0.45">
      <c r="A833" t="s">
        <v>4389</v>
      </c>
      <c r="B833" t="s">
        <v>25</v>
      </c>
      <c r="C833" t="s">
        <v>25</v>
      </c>
      <c r="D833" t="s">
        <v>4390</v>
      </c>
      <c r="E833" t="s">
        <v>4391</v>
      </c>
      <c r="F833">
        <v>10.1111</v>
      </c>
      <c r="G833" s="45">
        <v>14682265</v>
      </c>
      <c r="H833" t="s">
        <v>4392</v>
      </c>
      <c r="I833" s="6" t="s">
        <v>29</v>
      </c>
      <c r="J833" t="s">
        <v>4393</v>
      </c>
      <c r="K833" t="s">
        <v>100</v>
      </c>
      <c r="L833" s="32" t="s">
        <v>76</v>
      </c>
      <c r="M833" s="1" t="s">
        <v>4393</v>
      </c>
      <c r="N833" t="s">
        <v>33</v>
      </c>
      <c r="O833" t="s">
        <v>34</v>
      </c>
      <c r="P833" t="s">
        <v>35</v>
      </c>
      <c r="Q833" t="s">
        <v>36</v>
      </c>
      <c r="R833" t="s">
        <v>172</v>
      </c>
      <c r="S833" t="s">
        <v>38</v>
      </c>
      <c r="T833" t="s">
        <v>39</v>
      </c>
      <c r="U833" t="s">
        <v>40</v>
      </c>
      <c r="V833" t="s">
        <v>41</v>
      </c>
      <c r="W833" t="s">
        <v>42</v>
      </c>
      <c r="X833" t="s">
        <v>43</v>
      </c>
    </row>
    <row r="834" spans="1:24" ht="13.5" customHeight="1" x14ac:dyDescent="0.45">
      <c r="A834" t="s">
        <v>4394</v>
      </c>
      <c r="E834" t="s">
        <v>4395</v>
      </c>
      <c r="G834" s="45">
        <v>23977264</v>
      </c>
      <c r="H834" t="s">
        <v>4396</v>
      </c>
      <c r="I834" t="s">
        <v>46</v>
      </c>
      <c r="J834" s="8" t="s">
        <v>4397</v>
      </c>
      <c r="K834" t="s">
        <v>1497</v>
      </c>
      <c r="L834" s="32">
        <v>2420</v>
      </c>
      <c r="M834" s="8" t="s">
        <v>4397</v>
      </c>
      <c r="N834" t="s">
        <v>46</v>
      </c>
      <c r="O834" t="s">
        <v>34</v>
      </c>
      <c r="P834" t="s">
        <v>35</v>
      </c>
      <c r="Q834" t="s">
        <v>49</v>
      </c>
      <c r="R834" t="s">
        <v>50</v>
      </c>
      <c r="S834" s="1" t="s">
        <v>4398</v>
      </c>
      <c r="T834" t="s">
        <v>39</v>
      </c>
      <c r="U834" s="1" t="s">
        <v>4398</v>
      </c>
      <c r="V834" t="s">
        <v>41</v>
      </c>
      <c r="W834" s="8" t="s">
        <v>4398</v>
      </c>
      <c r="X834" t="s">
        <v>53</v>
      </c>
    </row>
    <row r="835" spans="1:24" ht="13.5" customHeight="1" x14ac:dyDescent="0.45">
      <c r="A835" t="s">
        <v>4399</v>
      </c>
      <c r="B835" t="s">
        <v>25</v>
      </c>
      <c r="C835" t="s">
        <v>25</v>
      </c>
      <c r="D835" t="s">
        <v>4400</v>
      </c>
      <c r="E835" t="s">
        <v>4401</v>
      </c>
      <c r="F835">
        <v>10.1111</v>
      </c>
      <c r="G835" s="45">
        <v>21501092</v>
      </c>
      <c r="H835" t="s">
        <v>4402</v>
      </c>
      <c r="I835" t="s">
        <v>86</v>
      </c>
      <c r="J835" t="s">
        <v>77</v>
      </c>
      <c r="K835" s="9" t="s">
        <v>486</v>
      </c>
      <c r="L835" s="32" t="s">
        <v>77</v>
      </c>
      <c r="M835" t="s">
        <v>77</v>
      </c>
      <c r="N835" t="s">
        <v>33</v>
      </c>
      <c r="O835" t="s">
        <v>34</v>
      </c>
      <c r="P835" t="s">
        <v>35</v>
      </c>
      <c r="Q835" t="s">
        <v>36</v>
      </c>
      <c r="R835" t="s">
        <v>172</v>
      </c>
      <c r="S835" t="s">
        <v>38</v>
      </c>
      <c r="T835" t="s">
        <v>39</v>
      </c>
      <c r="U835" t="s">
        <v>40</v>
      </c>
      <c r="V835" t="s">
        <v>81</v>
      </c>
      <c r="W835" t="s">
        <v>42</v>
      </c>
      <c r="X835" t="s">
        <v>115</v>
      </c>
    </row>
    <row r="836" spans="1:24" ht="13.5" customHeight="1" x14ac:dyDescent="0.45">
      <c r="A836" t="s">
        <v>4403</v>
      </c>
      <c r="B836" t="s">
        <v>25</v>
      </c>
      <c r="C836" t="s">
        <v>25</v>
      </c>
      <c r="D836" t="s">
        <v>4404</v>
      </c>
      <c r="E836" t="s">
        <v>4405</v>
      </c>
      <c r="F836">
        <v>10.100199999999999</v>
      </c>
      <c r="G836" s="45">
        <v>19444486</v>
      </c>
      <c r="H836" t="s">
        <v>4406</v>
      </c>
      <c r="I836" t="s">
        <v>86</v>
      </c>
      <c r="J836" t="s">
        <v>77</v>
      </c>
      <c r="K836" t="s">
        <v>77</v>
      </c>
      <c r="L836" s="32" t="s">
        <v>77</v>
      </c>
      <c r="M836" t="s">
        <v>77</v>
      </c>
      <c r="N836" t="s">
        <v>33</v>
      </c>
      <c r="O836" t="s">
        <v>34</v>
      </c>
      <c r="P836" t="s">
        <v>35</v>
      </c>
      <c r="Q836" t="s">
        <v>61</v>
      </c>
      <c r="R836" t="s">
        <v>172</v>
      </c>
      <c r="S836" t="s">
        <v>38</v>
      </c>
      <c r="T836" t="s">
        <v>39</v>
      </c>
      <c r="U836" t="s">
        <v>40</v>
      </c>
      <c r="V836" t="s">
        <v>81</v>
      </c>
      <c r="W836" t="s">
        <v>42</v>
      </c>
      <c r="X836" t="s">
        <v>115</v>
      </c>
    </row>
    <row r="837" spans="1:24" ht="13.5" customHeight="1" x14ac:dyDescent="0.45">
      <c r="A837" t="s">
        <v>4407</v>
      </c>
      <c r="B837" t="s">
        <v>25</v>
      </c>
      <c r="C837" t="s">
        <v>25</v>
      </c>
      <c r="D837" t="s">
        <v>4408</v>
      </c>
      <c r="E837" t="s">
        <v>4409</v>
      </c>
      <c r="F837">
        <v>10.1111</v>
      </c>
      <c r="G837" s="45">
        <v>14682273</v>
      </c>
      <c r="H837" t="s">
        <v>4410</v>
      </c>
      <c r="I837" s="6" t="s">
        <v>29</v>
      </c>
      <c r="J837" t="s">
        <v>4411</v>
      </c>
      <c r="K837" t="s">
        <v>100</v>
      </c>
      <c r="L837" s="32" t="s">
        <v>5250</v>
      </c>
      <c r="M837" s="1" t="s">
        <v>4411</v>
      </c>
      <c r="N837" t="s">
        <v>33</v>
      </c>
      <c r="O837" t="s">
        <v>34</v>
      </c>
      <c r="P837" t="s">
        <v>35</v>
      </c>
      <c r="Q837" t="s">
        <v>36</v>
      </c>
      <c r="R837" t="s">
        <v>172</v>
      </c>
      <c r="S837" t="s">
        <v>38</v>
      </c>
      <c r="T837" t="s">
        <v>39</v>
      </c>
      <c r="U837" t="s">
        <v>40</v>
      </c>
      <c r="V837" t="s">
        <v>41</v>
      </c>
      <c r="W837" t="s">
        <v>42</v>
      </c>
      <c r="X837" t="s">
        <v>43</v>
      </c>
    </row>
    <row r="838" spans="1:24" ht="13.5" customHeight="1" x14ac:dyDescent="0.45">
      <c r="A838" t="s">
        <v>4412</v>
      </c>
      <c r="B838" t="s">
        <v>25</v>
      </c>
      <c r="C838" t="s">
        <v>25</v>
      </c>
      <c r="D838" t="s">
        <v>4413</v>
      </c>
      <c r="E838" t="s">
        <v>4414</v>
      </c>
      <c r="F838">
        <v>10.100199999999999</v>
      </c>
      <c r="G838" s="45">
        <v>10981063</v>
      </c>
      <c r="H838" t="s">
        <v>4415</v>
      </c>
      <c r="I838" s="6" t="s">
        <v>29</v>
      </c>
      <c r="J838" t="s">
        <v>4416</v>
      </c>
      <c r="K838" t="s">
        <v>100</v>
      </c>
      <c r="L838" s="32" t="s">
        <v>10232</v>
      </c>
      <c r="M838" s="1" t="s">
        <v>4416</v>
      </c>
      <c r="N838" t="s">
        <v>33</v>
      </c>
      <c r="O838" t="s">
        <v>34</v>
      </c>
      <c r="P838" t="s">
        <v>35</v>
      </c>
      <c r="Q838" t="s">
        <v>61</v>
      </c>
      <c r="R838" t="s">
        <v>50</v>
      </c>
      <c r="S838" t="s">
        <v>38</v>
      </c>
      <c r="T838" t="s">
        <v>39</v>
      </c>
      <c r="U838" t="s">
        <v>40</v>
      </c>
      <c r="V838" t="s">
        <v>41</v>
      </c>
      <c r="W838" t="s">
        <v>42</v>
      </c>
      <c r="X838" t="s">
        <v>53</v>
      </c>
    </row>
    <row r="839" spans="1:24" ht="13.5" customHeight="1" x14ac:dyDescent="0.45">
      <c r="A839" t="s">
        <v>4417</v>
      </c>
      <c r="B839" t="s">
        <v>25</v>
      </c>
      <c r="C839" t="s">
        <v>25</v>
      </c>
      <c r="D839" t="s">
        <v>4418</v>
      </c>
      <c r="E839" t="s">
        <v>4419</v>
      </c>
      <c r="F839">
        <v>10.1111</v>
      </c>
      <c r="G839" s="45">
        <v>13652559</v>
      </c>
      <c r="H839" t="s">
        <v>4420</v>
      </c>
      <c r="I839" s="6" t="s">
        <v>29</v>
      </c>
      <c r="J839" t="s">
        <v>4421</v>
      </c>
      <c r="K839" t="s">
        <v>100</v>
      </c>
      <c r="L839" s="32" t="s">
        <v>701</v>
      </c>
      <c r="M839" s="1" t="s">
        <v>4421</v>
      </c>
      <c r="N839" t="s">
        <v>33</v>
      </c>
      <c r="O839" t="s">
        <v>34</v>
      </c>
      <c r="P839" t="s">
        <v>35</v>
      </c>
      <c r="Q839" t="s">
        <v>61</v>
      </c>
      <c r="R839" t="s">
        <v>172</v>
      </c>
      <c r="S839" t="s">
        <v>38</v>
      </c>
      <c r="T839" t="s">
        <v>39</v>
      </c>
      <c r="U839" t="s">
        <v>40</v>
      </c>
      <c r="V839" t="s">
        <v>41</v>
      </c>
      <c r="W839" t="s">
        <v>42</v>
      </c>
      <c r="X839" t="s">
        <v>53</v>
      </c>
    </row>
    <row r="840" spans="1:24" ht="13.5" customHeight="1" x14ac:dyDescent="0.45">
      <c r="A840" t="s">
        <v>4422</v>
      </c>
      <c r="B840" t="s">
        <v>25</v>
      </c>
      <c r="C840" t="s">
        <v>25</v>
      </c>
      <c r="D840" t="s">
        <v>4423</v>
      </c>
      <c r="E840" t="s">
        <v>4424</v>
      </c>
      <c r="F840">
        <v>10.1111</v>
      </c>
      <c r="G840" s="45" t="s">
        <v>4425</v>
      </c>
      <c r="H840" t="s">
        <v>4426</v>
      </c>
      <c r="I840" s="6" t="s">
        <v>29</v>
      </c>
      <c r="J840" t="s">
        <v>4427</v>
      </c>
      <c r="K840" t="s">
        <v>100</v>
      </c>
      <c r="L840" s="32" t="s">
        <v>5250</v>
      </c>
      <c r="M840" s="1" t="s">
        <v>4427</v>
      </c>
      <c r="N840" t="s">
        <v>33</v>
      </c>
      <c r="O840" t="s">
        <v>34</v>
      </c>
      <c r="P840" t="s">
        <v>35</v>
      </c>
      <c r="Q840" t="s">
        <v>36</v>
      </c>
      <c r="R840" t="s">
        <v>172</v>
      </c>
      <c r="S840" t="s">
        <v>38</v>
      </c>
      <c r="T840" t="s">
        <v>39</v>
      </c>
      <c r="U840" t="s">
        <v>40</v>
      </c>
      <c r="V840" t="s">
        <v>80</v>
      </c>
      <c r="W840" t="s">
        <v>42</v>
      </c>
      <c r="X840" t="s">
        <v>43</v>
      </c>
    </row>
    <row r="841" spans="1:24" ht="13.5" customHeight="1" x14ac:dyDescent="0.45">
      <c r="A841" t="s">
        <v>4428</v>
      </c>
      <c r="B841" t="s">
        <v>25</v>
      </c>
      <c r="C841" t="s">
        <v>25</v>
      </c>
      <c r="D841" t="s">
        <v>4429</v>
      </c>
      <c r="E841" t="s">
        <v>4430</v>
      </c>
      <c r="F841">
        <v>10.1111</v>
      </c>
      <c r="G841" s="45">
        <v>14682303</v>
      </c>
      <c r="H841" t="s">
        <v>4431</v>
      </c>
      <c r="I841" s="6" t="s">
        <v>29</v>
      </c>
      <c r="J841" t="s">
        <v>4432</v>
      </c>
      <c r="K841" t="s">
        <v>100</v>
      </c>
      <c r="L841" s="32" t="s">
        <v>852</v>
      </c>
      <c r="M841" s="1" t="s">
        <v>4432</v>
      </c>
      <c r="N841" t="s">
        <v>78</v>
      </c>
      <c r="O841" s="1" t="s">
        <v>4433</v>
      </c>
      <c r="P841" t="s">
        <v>79</v>
      </c>
      <c r="Q841" t="s">
        <v>79</v>
      </c>
      <c r="R841" t="s">
        <v>172</v>
      </c>
      <c r="S841" t="s">
        <v>38</v>
      </c>
      <c r="T841" t="s">
        <v>39</v>
      </c>
      <c r="U841" t="s">
        <v>40</v>
      </c>
      <c r="V841" t="s">
        <v>41</v>
      </c>
      <c r="W841" t="s">
        <v>42</v>
      </c>
      <c r="X841" t="s">
        <v>115</v>
      </c>
    </row>
    <row r="842" spans="1:24" ht="13.5" customHeight="1" x14ac:dyDescent="0.45">
      <c r="A842" t="s">
        <v>4434</v>
      </c>
      <c r="B842" t="s">
        <v>25</v>
      </c>
      <c r="C842" t="s">
        <v>25</v>
      </c>
      <c r="D842" t="s">
        <v>4435</v>
      </c>
      <c r="E842" t="s">
        <v>4435</v>
      </c>
      <c r="F842">
        <v>10.1111</v>
      </c>
      <c r="G842" s="45">
        <v>14780542</v>
      </c>
      <c r="H842" t="s">
        <v>4436</v>
      </c>
      <c r="I842" s="6" t="s">
        <v>29</v>
      </c>
      <c r="J842" t="s">
        <v>4437</v>
      </c>
      <c r="K842" t="s">
        <v>100</v>
      </c>
      <c r="L842" s="32" t="s">
        <v>5250</v>
      </c>
      <c r="M842" s="1" t="s">
        <v>4437</v>
      </c>
      <c r="N842" t="s">
        <v>33</v>
      </c>
      <c r="O842" t="s">
        <v>34</v>
      </c>
      <c r="P842" t="s">
        <v>35</v>
      </c>
      <c r="Q842" t="s">
        <v>36</v>
      </c>
      <c r="R842" t="s">
        <v>172</v>
      </c>
      <c r="S842" t="s">
        <v>38</v>
      </c>
      <c r="T842" t="s">
        <v>39</v>
      </c>
      <c r="U842" t="s">
        <v>40</v>
      </c>
      <c r="V842" t="s">
        <v>41</v>
      </c>
      <c r="W842" t="s">
        <v>42</v>
      </c>
      <c r="X842" t="s">
        <v>43</v>
      </c>
    </row>
    <row r="843" spans="1:24" ht="13.5" customHeight="1" x14ac:dyDescent="0.45">
      <c r="A843" t="s">
        <v>4438</v>
      </c>
      <c r="B843" t="s">
        <v>25</v>
      </c>
      <c r="C843" t="s">
        <v>25</v>
      </c>
      <c r="D843" t="s">
        <v>4439</v>
      </c>
      <c r="E843" t="s">
        <v>4440</v>
      </c>
      <c r="F843">
        <v>10.1111</v>
      </c>
      <c r="G843" s="45">
        <v>14681293</v>
      </c>
      <c r="H843" t="s">
        <v>4441</v>
      </c>
      <c r="I843" s="6" t="s">
        <v>29</v>
      </c>
      <c r="J843" t="s">
        <v>4442</v>
      </c>
      <c r="K843" s="9" t="s">
        <v>59</v>
      </c>
      <c r="L843" s="32" t="s">
        <v>3525</v>
      </c>
      <c r="M843" s="1" t="s">
        <v>4442</v>
      </c>
      <c r="N843" t="s">
        <v>33</v>
      </c>
      <c r="O843" t="s">
        <v>34</v>
      </c>
      <c r="P843" t="s">
        <v>35</v>
      </c>
      <c r="Q843" t="s">
        <v>61</v>
      </c>
      <c r="R843" t="s">
        <v>172</v>
      </c>
      <c r="S843" t="s">
        <v>38</v>
      </c>
      <c r="T843" t="s">
        <v>39</v>
      </c>
      <c r="U843" t="s">
        <v>40</v>
      </c>
      <c r="V843" t="s">
        <v>81</v>
      </c>
      <c r="W843" t="s">
        <v>42</v>
      </c>
      <c r="X843" t="s">
        <v>53</v>
      </c>
    </row>
    <row r="844" spans="1:24" ht="13.5" customHeight="1" x14ac:dyDescent="0.45">
      <c r="A844" t="s">
        <v>4443</v>
      </c>
      <c r="B844" t="s">
        <v>25</v>
      </c>
      <c r="C844" t="s">
        <v>25</v>
      </c>
      <c r="D844" t="s">
        <v>4444</v>
      </c>
      <c r="E844" t="s">
        <v>4445</v>
      </c>
      <c r="F844">
        <v>10.1111</v>
      </c>
      <c r="G844" s="45">
        <v>13990039</v>
      </c>
      <c r="H844" t="s">
        <v>4446</v>
      </c>
      <c r="I844" s="6" t="s">
        <v>29</v>
      </c>
      <c r="J844" t="s">
        <v>4447</v>
      </c>
      <c r="K844" t="s">
        <v>100</v>
      </c>
      <c r="L844" s="32" t="s">
        <v>10232</v>
      </c>
      <c r="M844" s="1" t="s">
        <v>4447</v>
      </c>
      <c r="N844" t="s">
        <v>33</v>
      </c>
      <c r="O844" t="s">
        <v>34</v>
      </c>
      <c r="P844" t="s">
        <v>35</v>
      </c>
      <c r="Q844" t="s">
        <v>61</v>
      </c>
      <c r="R844" t="s">
        <v>50</v>
      </c>
      <c r="S844" t="s">
        <v>38</v>
      </c>
      <c r="T844" t="s">
        <v>39</v>
      </c>
      <c r="U844" t="s">
        <v>40</v>
      </c>
      <c r="V844" t="s">
        <v>41</v>
      </c>
      <c r="W844" t="s">
        <v>42</v>
      </c>
      <c r="X844" t="s">
        <v>53</v>
      </c>
    </row>
    <row r="845" spans="1:24" ht="13.5" customHeight="1" x14ac:dyDescent="0.45">
      <c r="A845" t="s">
        <v>4448</v>
      </c>
      <c r="E845" t="s">
        <v>4449</v>
      </c>
      <c r="G845" s="45">
        <v>23095407</v>
      </c>
      <c r="H845" t="s">
        <v>4450</v>
      </c>
      <c r="I845" s="6" t="s">
        <v>46</v>
      </c>
      <c r="J845" s="1" t="s">
        <v>4451</v>
      </c>
      <c r="K845" t="s">
        <v>59</v>
      </c>
      <c r="L845" s="32" t="s">
        <v>9756</v>
      </c>
      <c r="M845" s="1" t="s">
        <v>4451</v>
      </c>
      <c r="N845" t="s">
        <v>46</v>
      </c>
      <c r="O845" t="s">
        <v>34</v>
      </c>
      <c r="P845" t="s">
        <v>35</v>
      </c>
      <c r="Q845" t="s">
        <v>49</v>
      </c>
      <c r="R845" t="s">
        <v>111</v>
      </c>
      <c r="S845" t="s">
        <v>38</v>
      </c>
      <c r="T845" t="s">
        <v>81</v>
      </c>
      <c r="U845" t="s">
        <v>40</v>
      </c>
      <c r="V845" t="s">
        <v>41</v>
      </c>
      <c r="W845" t="s">
        <v>42</v>
      </c>
      <c r="X845" t="s">
        <v>53</v>
      </c>
    </row>
    <row r="846" spans="1:24" ht="13.5" customHeight="1" x14ac:dyDescent="0.45">
      <c r="A846" t="s">
        <v>4452</v>
      </c>
      <c r="B846" t="s">
        <v>25</v>
      </c>
      <c r="C846" t="s">
        <v>25</v>
      </c>
      <c r="D846" t="s">
        <v>4453</v>
      </c>
      <c r="E846" t="s">
        <v>4454</v>
      </c>
      <c r="F846">
        <v>10.1111</v>
      </c>
      <c r="G846" s="45">
        <v>14682311</v>
      </c>
      <c r="H846" t="s">
        <v>4455</v>
      </c>
      <c r="I846" s="6" t="s">
        <v>29</v>
      </c>
      <c r="J846" t="s">
        <v>4456</v>
      </c>
      <c r="K846" t="s">
        <v>100</v>
      </c>
      <c r="L846" s="32" t="s">
        <v>68</v>
      </c>
      <c r="M846" s="1" t="s">
        <v>4456</v>
      </c>
      <c r="N846" t="s">
        <v>33</v>
      </c>
      <c r="O846" t="s">
        <v>34</v>
      </c>
      <c r="P846" t="s">
        <v>35</v>
      </c>
      <c r="Q846" t="s">
        <v>36</v>
      </c>
      <c r="R846" t="s">
        <v>415</v>
      </c>
      <c r="S846" t="s">
        <v>38</v>
      </c>
      <c r="T846" t="s">
        <v>93</v>
      </c>
      <c r="U846" t="s">
        <v>4457</v>
      </c>
      <c r="V846" t="s">
        <v>80</v>
      </c>
      <c r="W846" t="s">
        <v>42</v>
      </c>
      <c r="X846" t="s">
        <v>43</v>
      </c>
    </row>
    <row r="847" spans="1:24" ht="13.5" customHeight="1" x14ac:dyDescent="0.45">
      <c r="A847" s="38" t="s">
        <v>4458</v>
      </c>
      <c r="B847" t="s">
        <v>4458</v>
      </c>
      <c r="E847">
        <v>25781863</v>
      </c>
      <c r="G847" s="45">
        <v>25781863</v>
      </c>
      <c r="H847" t="s">
        <v>4459</v>
      </c>
      <c r="I847" t="s">
        <v>46</v>
      </c>
      <c r="J847" t="s">
        <v>4460</v>
      </c>
      <c r="K847" s="9" t="s">
        <v>48</v>
      </c>
      <c r="L847" s="32">
        <v>970</v>
      </c>
      <c r="M847" t="s">
        <v>4460</v>
      </c>
      <c r="N847" t="s">
        <v>46</v>
      </c>
      <c r="O847" t="s">
        <v>34</v>
      </c>
      <c r="P847" t="s">
        <v>35</v>
      </c>
      <c r="Q847" t="s">
        <v>49</v>
      </c>
      <c r="R847" t="s">
        <v>50</v>
      </c>
      <c r="S847" t="s">
        <v>51</v>
      </c>
      <c r="T847" t="s">
        <v>39</v>
      </c>
      <c r="U847" t="s">
        <v>4461</v>
      </c>
      <c r="V847" t="s">
        <v>41</v>
      </c>
      <c r="W847" t="s">
        <v>4461</v>
      </c>
      <c r="X847" t="s">
        <v>53</v>
      </c>
    </row>
    <row r="848" spans="1:24" ht="13.5" customHeight="1" x14ac:dyDescent="0.45">
      <c r="A848" t="s">
        <v>4462</v>
      </c>
      <c r="E848" t="s">
        <v>4463</v>
      </c>
      <c r="G848">
        <v>25781863</v>
      </c>
      <c r="H848" t="s">
        <v>4464</v>
      </c>
      <c r="I848" s="6" t="s">
        <v>29</v>
      </c>
      <c r="J848" s="8" t="s">
        <v>74</v>
      </c>
      <c r="K848" t="s">
        <v>100</v>
      </c>
      <c r="L848" s="32" t="s">
        <v>399</v>
      </c>
      <c r="M848" s="8" t="s">
        <v>237</v>
      </c>
      <c r="N848" t="s">
        <v>33</v>
      </c>
      <c r="O848" t="s">
        <v>34</v>
      </c>
      <c r="P848" t="s">
        <v>35</v>
      </c>
      <c r="Q848" t="s">
        <v>36</v>
      </c>
      <c r="R848" t="s">
        <v>50</v>
      </c>
      <c r="S848" t="s">
        <v>38</v>
      </c>
      <c r="T848" t="s">
        <v>39</v>
      </c>
      <c r="U848" s="8" t="s">
        <v>40</v>
      </c>
      <c r="V848" t="s">
        <v>41</v>
      </c>
      <c r="W848" t="s">
        <v>42</v>
      </c>
      <c r="X848" t="s">
        <v>43</v>
      </c>
    </row>
    <row r="849" spans="1:24" ht="13.5" customHeight="1" x14ac:dyDescent="0.45">
      <c r="A849" t="s">
        <v>4465</v>
      </c>
      <c r="B849" t="s">
        <v>25</v>
      </c>
      <c r="C849" t="s">
        <v>25</v>
      </c>
      <c r="D849" t="s">
        <v>4466</v>
      </c>
      <c r="E849" t="s">
        <v>4467</v>
      </c>
      <c r="F849">
        <v>10.100199999999999</v>
      </c>
      <c r="G849" s="45">
        <v>10970193</v>
      </c>
      <c r="H849" t="s">
        <v>4468</v>
      </c>
      <c r="I849" t="s">
        <v>46</v>
      </c>
      <c r="J849" t="s">
        <v>4469</v>
      </c>
      <c r="K849" t="s">
        <v>100</v>
      </c>
      <c r="L849" s="32" t="s">
        <v>152</v>
      </c>
      <c r="M849" s="1" t="s">
        <v>4469</v>
      </c>
      <c r="N849" t="s">
        <v>33</v>
      </c>
      <c r="O849" t="s">
        <v>34</v>
      </c>
      <c r="P849" t="s">
        <v>35</v>
      </c>
      <c r="Q849" t="s">
        <v>49</v>
      </c>
      <c r="R849" t="s">
        <v>50</v>
      </c>
      <c r="S849" t="s">
        <v>38</v>
      </c>
      <c r="T849" t="s">
        <v>39</v>
      </c>
      <c r="U849" t="s">
        <v>40</v>
      </c>
      <c r="V849" t="s">
        <v>41</v>
      </c>
      <c r="W849" t="s">
        <v>42</v>
      </c>
      <c r="X849" t="s">
        <v>53</v>
      </c>
    </row>
    <row r="850" spans="1:24" ht="13.5" customHeight="1" x14ac:dyDescent="0.45">
      <c r="A850" t="s">
        <v>4470</v>
      </c>
      <c r="B850" t="s">
        <v>25</v>
      </c>
      <c r="C850" t="s">
        <v>25</v>
      </c>
      <c r="D850" t="s">
        <v>4471</v>
      </c>
      <c r="E850" t="s">
        <v>4472</v>
      </c>
      <c r="F850">
        <v>10.1111</v>
      </c>
      <c r="G850" s="45">
        <v>14682958</v>
      </c>
      <c r="H850" t="s">
        <v>4473</v>
      </c>
      <c r="I850" t="s">
        <v>86</v>
      </c>
      <c r="J850" t="s">
        <v>77</v>
      </c>
      <c r="K850" t="s">
        <v>77</v>
      </c>
      <c r="L850" s="32" t="s">
        <v>77</v>
      </c>
      <c r="M850" t="s">
        <v>77</v>
      </c>
      <c r="N850" t="s">
        <v>33</v>
      </c>
      <c r="O850" t="s">
        <v>34</v>
      </c>
      <c r="P850" t="s">
        <v>35</v>
      </c>
      <c r="Q850" t="s">
        <v>61</v>
      </c>
      <c r="R850" t="s">
        <v>172</v>
      </c>
      <c r="S850" t="s">
        <v>38</v>
      </c>
      <c r="T850" t="s">
        <v>39</v>
      </c>
      <c r="U850" t="s">
        <v>40</v>
      </c>
      <c r="V850" t="s">
        <v>80</v>
      </c>
      <c r="W850" t="s">
        <v>42</v>
      </c>
      <c r="X850" t="s">
        <v>43</v>
      </c>
    </row>
    <row r="851" spans="1:24" ht="13.5" customHeight="1" x14ac:dyDescent="0.45">
      <c r="A851" t="s">
        <v>4474</v>
      </c>
      <c r="B851" t="s">
        <v>25</v>
      </c>
      <c r="C851" t="s">
        <v>25</v>
      </c>
      <c r="D851" t="s">
        <v>4475</v>
      </c>
      <c r="E851" t="s">
        <v>4476</v>
      </c>
      <c r="F851">
        <v>10.100199999999999</v>
      </c>
      <c r="G851" s="45">
        <v>15206564</v>
      </c>
      <c r="H851" t="s">
        <v>4477</v>
      </c>
      <c r="I851" s="6" t="s">
        <v>29</v>
      </c>
      <c r="J851" t="s">
        <v>4478</v>
      </c>
      <c r="K851" t="s">
        <v>100</v>
      </c>
      <c r="L851" s="32" t="s">
        <v>852</v>
      </c>
      <c r="M851" s="1" t="s">
        <v>4478</v>
      </c>
      <c r="N851" t="s">
        <v>33</v>
      </c>
      <c r="O851" t="s">
        <v>34</v>
      </c>
      <c r="P851" t="s">
        <v>35</v>
      </c>
      <c r="Q851" t="s">
        <v>61</v>
      </c>
      <c r="R851" t="s">
        <v>172</v>
      </c>
      <c r="S851" t="s">
        <v>38</v>
      </c>
      <c r="T851" t="s">
        <v>39</v>
      </c>
      <c r="U851" t="s">
        <v>40</v>
      </c>
      <c r="V851" t="s">
        <v>41</v>
      </c>
      <c r="W851" t="s">
        <v>42</v>
      </c>
      <c r="X851" t="s">
        <v>43</v>
      </c>
    </row>
    <row r="852" spans="1:24" ht="13.5" customHeight="1" x14ac:dyDescent="0.45">
      <c r="A852" s="38" t="s">
        <v>4479</v>
      </c>
      <c r="B852" t="s">
        <v>4479</v>
      </c>
      <c r="E852">
        <v>10981004</v>
      </c>
      <c r="G852" s="45">
        <v>10981004</v>
      </c>
      <c r="H852" t="s">
        <v>4480</v>
      </c>
      <c r="I852" t="s">
        <v>46</v>
      </c>
      <c r="J852" t="s">
        <v>4481</v>
      </c>
      <c r="K852" s="9" t="s">
        <v>48</v>
      </c>
      <c r="L852" s="32" t="s">
        <v>1288</v>
      </c>
      <c r="M852" t="s">
        <v>4481</v>
      </c>
      <c r="N852" t="s">
        <v>46</v>
      </c>
      <c r="O852" t="s">
        <v>34</v>
      </c>
      <c r="P852" t="s">
        <v>35</v>
      </c>
      <c r="Q852" t="s">
        <v>49</v>
      </c>
      <c r="R852" t="s">
        <v>50</v>
      </c>
      <c r="S852" t="s">
        <v>51</v>
      </c>
      <c r="T852" t="s">
        <v>39</v>
      </c>
      <c r="U852" t="s">
        <v>4482</v>
      </c>
      <c r="V852" t="s">
        <v>41</v>
      </c>
      <c r="W852" t="s">
        <v>4482</v>
      </c>
      <c r="X852" t="s">
        <v>53</v>
      </c>
    </row>
    <row r="853" spans="1:24" ht="13.5" customHeight="1" x14ac:dyDescent="0.45">
      <c r="A853" t="s">
        <v>4483</v>
      </c>
      <c r="B853" t="s">
        <v>25</v>
      </c>
      <c r="C853" t="s">
        <v>25</v>
      </c>
      <c r="D853" t="s">
        <v>4484</v>
      </c>
      <c r="E853" t="s">
        <v>4485</v>
      </c>
      <c r="F853">
        <v>10.100199999999999</v>
      </c>
      <c r="G853" s="45">
        <v>10991077</v>
      </c>
      <c r="H853" t="s">
        <v>4486</v>
      </c>
      <c r="I853" s="6" t="s">
        <v>29</v>
      </c>
      <c r="K853" t="s">
        <v>100</v>
      </c>
      <c r="L853" s="32" t="s">
        <v>1136</v>
      </c>
      <c r="M853" s="1" t="s">
        <v>237</v>
      </c>
      <c r="N853" t="s">
        <v>33</v>
      </c>
      <c r="O853" t="s">
        <v>34</v>
      </c>
      <c r="P853" t="s">
        <v>35</v>
      </c>
      <c r="Q853" t="s">
        <v>61</v>
      </c>
      <c r="R853" t="s">
        <v>172</v>
      </c>
      <c r="S853" t="s">
        <v>38</v>
      </c>
      <c r="T853" t="s">
        <v>39</v>
      </c>
      <c r="U853" t="s">
        <v>40</v>
      </c>
      <c r="V853" t="s">
        <v>41</v>
      </c>
      <c r="W853" t="s">
        <v>42</v>
      </c>
      <c r="X853" t="s">
        <v>53</v>
      </c>
    </row>
    <row r="854" spans="1:24" ht="13.5" customHeight="1" x14ac:dyDescent="0.45">
      <c r="A854" t="s">
        <v>4487</v>
      </c>
      <c r="B854" t="s">
        <v>25</v>
      </c>
      <c r="C854" t="s">
        <v>25</v>
      </c>
      <c r="D854" t="s">
        <v>4488</v>
      </c>
      <c r="E854" t="s">
        <v>4489</v>
      </c>
      <c r="F854">
        <v>10.100199999999999</v>
      </c>
      <c r="G854" s="45">
        <v>15321096</v>
      </c>
      <c r="H854" t="s">
        <v>4490</v>
      </c>
      <c r="I854" s="6" t="s">
        <v>29</v>
      </c>
      <c r="J854" t="s">
        <v>77</v>
      </c>
      <c r="K854" t="s">
        <v>100</v>
      </c>
      <c r="L854" s="32" t="s">
        <v>2206</v>
      </c>
      <c r="M854" t="s">
        <v>77</v>
      </c>
      <c r="N854" t="s">
        <v>78</v>
      </c>
      <c r="O854" s="1" t="s">
        <v>4491</v>
      </c>
      <c r="P854" t="s">
        <v>35</v>
      </c>
      <c r="Q854" t="s">
        <v>79</v>
      </c>
      <c r="R854" t="s">
        <v>172</v>
      </c>
      <c r="S854" t="s">
        <v>38</v>
      </c>
      <c r="T854" t="s">
        <v>39</v>
      </c>
      <c r="U854" t="s">
        <v>40</v>
      </c>
      <c r="V854" t="s">
        <v>41</v>
      </c>
      <c r="W854" t="s">
        <v>42</v>
      </c>
      <c r="X854" t="s">
        <v>43</v>
      </c>
    </row>
    <row r="855" spans="1:24" ht="13.5" customHeight="1" x14ac:dyDescent="0.45">
      <c r="A855" t="s">
        <v>4492</v>
      </c>
      <c r="B855" t="s">
        <v>25</v>
      </c>
      <c r="C855" t="s">
        <v>25</v>
      </c>
      <c r="D855" t="s">
        <v>4493</v>
      </c>
      <c r="E855" t="s">
        <v>4494</v>
      </c>
      <c r="F855">
        <v>10.100199999999999</v>
      </c>
      <c r="G855" s="45" t="s">
        <v>4495</v>
      </c>
      <c r="H855" t="s">
        <v>4496</v>
      </c>
      <c r="I855" s="6" t="s">
        <v>29</v>
      </c>
      <c r="J855" t="s">
        <v>77</v>
      </c>
      <c r="K855" t="s">
        <v>100</v>
      </c>
      <c r="L855" s="32" t="s">
        <v>3525</v>
      </c>
      <c r="M855" t="s">
        <v>77</v>
      </c>
      <c r="N855" t="s">
        <v>78</v>
      </c>
      <c r="O855" s="8" t="s">
        <v>4497</v>
      </c>
      <c r="P855" t="s">
        <v>35</v>
      </c>
      <c r="Q855" t="s">
        <v>1330</v>
      </c>
      <c r="R855" t="s">
        <v>172</v>
      </c>
      <c r="S855" t="s">
        <v>38</v>
      </c>
      <c r="T855" t="s">
        <v>39</v>
      </c>
      <c r="U855" t="s">
        <v>40</v>
      </c>
      <c r="V855" t="s">
        <v>41</v>
      </c>
      <c r="W855" t="s">
        <v>42</v>
      </c>
      <c r="X855" t="s">
        <v>43</v>
      </c>
    </row>
    <row r="856" spans="1:24" ht="13.5" customHeight="1" x14ac:dyDescent="0.45">
      <c r="A856" t="s">
        <v>4498</v>
      </c>
      <c r="B856" t="s">
        <v>25</v>
      </c>
      <c r="C856" t="s">
        <v>25</v>
      </c>
      <c r="D856" t="s">
        <v>4499</v>
      </c>
      <c r="E856" t="s">
        <v>4500</v>
      </c>
      <c r="F856">
        <v>10.1111</v>
      </c>
      <c r="G856" s="45">
        <v>17488583</v>
      </c>
      <c r="H856" t="s">
        <v>4501</v>
      </c>
      <c r="I856" s="6" t="s">
        <v>29</v>
      </c>
      <c r="J856" t="s">
        <v>4502</v>
      </c>
      <c r="K856" t="s">
        <v>100</v>
      </c>
      <c r="L856" s="32" t="s">
        <v>718</v>
      </c>
      <c r="M856" s="1" t="s">
        <v>4502</v>
      </c>
      <c r="N856" t="s">
        <v>33</v>
      </c>
      <c r="O856" s="1" t="s">
        <v>34</v>
      </c>
      <c r="P856" t="s">
        <v>35</v>
      </c>
      <c r="Q856" t="s">
        <v>36</v>
      </c>
      <c r="R856" t="s">
        <v>172</v>
      </c>
      <c r="S856" t="s">
        <v>38</v>
      </c>
      <c r="T856" t="s">
        <v>39</v>
      </c>
      <c r="U856" t="s">
        <v>40</v>
      </c>
      <c r="V856" t="s">
        <v>41</v>
      </c>
      <c r="W856" t="s">
        <v>42</v>
      </c>
      <c r="X856" t="s">
        <v>43</v>
      </c>
    </row>
    <row r="857" spans="1:24" ht="13.5" customHeight="1" x14ac:dyDescent="0.45">
      <c r="A857" t="s">
        <v>4503</v>
      </c>
      <c r="B857" t="s">
        <v>25</v>
      </c>
      <c r="C857" t="s">
        <v>25</v>
      </c>
      <c r="D857" t="s">
        <v>4504</v>
      </c>
      <c r="E857" t="s">
        <v>4505</v>
      </c>
      <c r="F857">
        <v>10.100199999999999</v>
      </c>
      <c r="G857" s="45">
        <v>10991085</v>
      </c>
      <c r="H857" t="s">
        <v>4506</v>
      </c>
      <c r="I857" s="6" t="s">
        <v>29</v>
      </c>
      <c r="J857" t="s">
        <v>4507</v>
      </c>
      <c r="K857" t="s">
        <v>100</v>
      </c>
      <c r="L857" s="32" t="s">
        <v>10244</v>
      </c>
      <c r="M857" s="1" t="s">
        <v>4507</v>
      </c>
      <c r="N857" t="s">
        <v>33</v>
      </c>
      <c r="O857" t="s">
        <v>34</v>
      </c>
      <c r="P857" t="s">
        <v>35</v>
      </c>
      <c r="Q857" t="s">
        <v>61</v>
      </c>
      <c r="R857" t="s">
        <v>50</v>
      </c>
      <c r="S857" t="s">
        <v>38</v>
      </c>
      <c r="T857" t="s">
        <v>39</v>
      </c>
      <c r="U857" t="s">
        <v>40</v>
      </c>
      <c r="V857" t="s">
        <v>41</v>
      </c>
      <c r="W857" t="s">
        <v>42</v>
      </c>
      <c r="X857" t="s">
        <v>53</v>
      </c>
    </row>
    <row r="858" spans="1:24" ht="13.5" customHeight="1" x14ac:dyDescent="0.45">
      <c r="A858" t="s">
        <v>4508</v>
      </c>
      <c r="B858" t="s">
        <v>25</v>
      </c>
      <c r="C858" t="s">
        <v>25</v>
      </c>
      <c r="D858" t="s">
        <v>4509</v>
      </c>
      <c r="E858">
        <v>0</v>
      </c>
      <c r="F858">
        <v>10.1111</v>
      </c>
      <c r="G858" s="45">
        <v>15272001</v>
      </c>
      <c r="H858" t="s">
        <v>4510</v>
      </c>
      <c r="I858" t="s">
        <v>86</v>
      </c>
      <c r="J858" t="s">
        <v>77</v>
      </c>
      <c r="K858" t="s">
        <v>77</v>
      </c>
      <c r="L858" s="32" t="s">
        <v>77</v>
      </c>
      <c r="M858" t="s">
        <v>77</v>
      </c>
      <c r="N858" t="s">
        <v>33</v>
      </c>
      <c r="O858" t="s">
        <v>34</v>
      </c>
      <c r="P858" t="s">
        <v>35</v>
      </c>
      <c r="Q858" t="s">
        <v>61</v>
      </c>
      <c r="R858" t="s">
        <v>80</v>
      </c>
      <c r="S858" t="s">
        <v>38</v>
      </c>
      <c r="T858" t="s">
        <v>39</v>
      </c>
      <c r="U858" t="s">
        <v>40</v>
      </c>
      <c r="V858" t="s">
        <v>81</v>
      </c>
      <c r="W858" t="s">
        <v>42</v>
      </c>
      <c r="X858" t="s">
        <v>115</v>
      </c>
    </row>
    <row r="859" spans="1:24" ht="13.5" customHeight="1" x14ac:dyDescent="0.45">
      <c r="A859" t="s">
        <v>4511</v>
      </c>
      <c r="B859" t="s">
        <v>25</v>
      </c>
      <c r="C859" t="s">
        <v>25</v>
      </c>
      <c r="D859" t="s">
        <v>4512</v>
      </c>
      <c r="E859" t="s">
        <v>4513</v>
      </c>
      <c r="F859">
        <v>10.1111</v>
      </c>
      <c r="G859" s="45" t="s">
        <v>4514</v>
      </c>
      <c r="H859" t="s">
        <v>4515</v>
      </c>
      <c r="I859" s="6" t="s">
        <v>29</v>
      </c>
      <c r="J859" t="s">
        <v>4516</v>
      </c>
      <c r="K859" t="s">
        <v>100</v>
      </c>
      <c r="L859" s="32" t="s">
        <v>1889</v>
      </c>
      <c r="M859" s="1" t="s">
        <v>4516</v>
      </c>
      <c r="N859" t="s">
        <v>33</v>
      </c>
      <c r="O859" t="s">
        <v>34</v>
      </c>
      <c r="P859" t="s">
        <v>35</v>
      </c>
      <c r="Q859" t="s">
        <v>61</v>
      </c>
      <c r="R859" t="s">
        <v>50</v>
      </c>
      <c r="S859" t="s">
        <v>38</v>
      </c>
      <c r="T859" t="s">
        <v>39</v>
      </c>
      <c r="U859" t="s">
        <v>40</v>
      </c>
      <c r="V859" t="s">
        <v>41</v>
      </c>
      <c r="W859" t="s">
        <v>42</v>
      </c>
      <c r="X859" t="s">
        <v>43</v>
      </c>
    </row>
    <row r="860" spans="1:24" ht="13.5" customHeight="1" x14ac:dyDescent="0.45">
      <c r="A860" t="s">
        <v>4517</v>
      </c>
      <c r="E860" t="s">
        <v>4518</v>
      </c>
      <c r="G860" s="45">
        <v>27692795</v>
      </c>
      <c r="H860" t="s">
        <v>4519</v>
      </c>
      <c r="I860" s="6" t="s">
        <v>46</v>
      </c>
      <c r="J860" s="8" t="s">
        <v>169</v>
      </c>
      <c r="K860" t="s">
        <v>109</v>
      </c>
      <c r="L860" s="32" t="s">
        <v>1924</v>
      </c>
      <c r="M860" s="2" t="s">
        <v>77</v>
      </c>
      <c r="N860" t="s">
        <v>33</v>
      </c>
      <c r="O860" t="s">
        <v>34</v>
      </c>
      <c r="P860" t="s">
        <v>35</v>
      </c>
      <c r="Q860" t="s">
        <v>49</v>
      </c>
      <c r="R860" t="s">
        <v>172</v>
      </c>
      <c r="S860" s="8" t="s">
        <v>4520</v>
      </c>
      <c r="T860" t="s">
        <v>81</v>
      </c>
      <c r="U860" s="8" t="s">
        <v>4520</v>
      </c>
      <c r="V860" t="s">
        <v>41</v>
      </c>
      <c r="W860" t="s">
        <v>42</v>
      </c>
      <c r="X860" t="s">
        <v>53</v>
      </c>
    </row>
    <row r="861" spans="1:24" ht="13.5" customHeight="1" x14ac:dyDescent="0.45">
      <c r="A861" t="s">
        <v>4521</v>
      </c>
      <c r="B861" t="s">
        <v>25</v>
      </c>
      <c r="C861" t="s">
        <v>25</v>
      </c>
      <c r="D861" t="s">
        <v>4522</v>
      </c>
      <c r="E861" t="s">
        <v>4523</v>
      </c>
      <c r="F861">
        <v>10.1111</v>
      </c>
      <c r="G861" s="45" t="s">
        <v>4514</v>
      </c>
      <c r="H861" t="s">
        <v>4524</v>
      </c>
      <c r="I861" t="s">
        <v>86</v>
      </c>
      <c r="J861" t="s">
        <v>77</v>
      </c>
      <c r="K861" t="s">
        <v>77</v>
      </c>
      <c r="L861" s="32" t="s">
        <v>77</v>
      </c>
      <c r="M861" t="s">
        <v>77</v>
      </c>
      <c r="N861" t="s">
        <v>33</v>
      </c>
      <c r="O861" t="s">
        <v>34</v>
      </c>
      <c r="P861" t="s">
        <v>35</v>
      </c>
      <c r="Q861" t="s">
        <v>61</v>
      </c>
      <c r="R861" t="s">
        <v>172</v>
      </c>
      <c r="S861" t="s">
        <v>38</v>
      </c>
      <c r="T861" t="s">
        <v>39</v>
      </c>
      <c r="U861" t="s">
        <v>40</v>
      </c>
      <c r="V861" t="s">
        <v>81</v>
      </c>
      <c r="W861" t="s">
        <v>42</v>
      </c>
      <c r="X861" t="s">
        <v>115</v>
      </c>
    </row>
    <row r="862" spans="1:24" ht="13.5" customHeight="1" x14ac:dyDescent="0.45">
      <c r="A862" t="s">
        <v>4525</v>
      </c>
      <c r="B862" t="s">
        <v>25</v>
      </c>
      <c r="C862" t="s">
        <v>25</v>
      </c>
      <c r="D862" t="s">
        <v>4526</v>
      </c>
      <c r="E862" t="s">
        <v>4527</v>
      </c>
      <c r="F862">
        <v>10.1111</v>
      </c>
      <c r="G862" s="45" t="s">
        <v>4514</v>
      </c>
      <c r="H862" t="s">
        <v>4528</v>
      </c>
      <c r="I862" t="s">
        <v>86</v>
      </c>
      <c r="J862" t="s">
        <v>77</v>
      </c>
      <c r="K862" t="s">
        <v>77</v>
      </c>
      <c r="L862" s="32" t="s">
        <v>77</v>
      </c>
      <c r="M862" t="s">
        <v>77</v>
      </c>
      <c r="N862" t="s">
        <v>33</v>
      </c>
      <c r="O862" t="s">
        <v>34</v>
      </c>
      <c r="P862" t="s">
        <v>35</v>
      </c>
      <c r="Q862" t="s">
        <v>61</v>
      </c>
      <c r="R862" t="s">
        <v>172</v>
      </c>
      <c r="S862" t="s">
        <v>38</v>
      </c>
      <c r="T862" t="s">
        <v>39</v>
      </c>
      <c r="U862" t="s">
        <v>40</v>
      </c>
      <c r="V862" t="s">
        <v>81</v>
      </c>
      <c r="W862" t="s">
        <v>42</v>
      </c>
      <c r="X862" t="s">
        <v>115</v>
      </c>
    </row>
    <row r="863" spans="1:24" ht="13.5" customHeight="1" x14ac:dyDescent="0.45">
      <c r="A863" t="s">
        <v>4529</v>
      </c>
      <c r="B863" t="s">
        <v>25</v>
      </c>
      <c r="C863" t="s">
        <v>25</v>
      </c>
      <c r="D863" t="s">
        <v>4530</v>
      </c>
      <c r="E863" t="s">
        <v>4531</v>
      </c>
      <c r="F863">
        <v>10.1111</v>
      </c>
      <c r="G863" s="45" t="s">
        <v>4514</v>
      </c>
      <c r="H863" t="s">
        <v>4532</v>
      </c>
      <c r="I863" t="s">
        <v>86</v>
      </c>
      <c r="J863" t="s">
        <v>77</v>
      </c>
      <c r="K863" t="s">
        <v>77</v>
      </c>
      <c r="L863" s="32" t="s">
        <v>77</v>
      </c>
      <c r="M863" t="s">
        <v>77</v>
      </c>
      <c r="N863" t="s">
        <v>33</v>
      </c>
      <c r="O863" t="s">
        <v>34</v>
      </c>
      <c r="P863" t="s">
        <v>35</v>
      </c>
      <c r="Q863" t="s">
        <v>61</v>
      </c>
      <c r="R863" t="s">
        <v>172</v>
      </c>
      <c r="S863" t="s">
        <v>38</v>
      </c>
      <c r="T863" t="s">
        <v>39</v>
      </c>
      <c r="U863" t="s">
        <v>40</v>
      </c>
      <c r="V863" t="s">
        <v>81</v>
      </c>
      <c r="W863" t="s">
        <v>42</v>
      </c>
      <c r="X863" t="s">
        <v>115</v>
      </c>
    </row>
    <row r="864" spans="1:24" ht="13.5" customHeight="1" x14ac:dyDescent="0.45">
      <c r="A864" t="s">
        <v>4533</v>
      </c>
      <c r="B864" t="s">
        <v>25</v>
      </c>
      <c r="C864" t="s">
        <v>25</v>
      </c>
      <c r="D864" t="s">
        <v>4534</v>
      </c>
      <c r="E864" t="s">
        <v>4535</v>
      </c>
      <c r="F864">
        <v>10.100199999999999</v>
      </c>
      <c r="G864" s="45">
        <v>19314981</v>
      </c>
      <c r="H864" t="s">
        <v>4536</v>
      </c>
      <c r="I864" t="s">
        <v>86</v>
      </c>
      <c r="J864" t="s">
        <v>77</v>
      </c>
      <c r="K864" t="s">
        <v>486</v>
      </c>
      <c r="L864" s="32" t="s">
        <v>77</v>
      </c>
      <c r="M864" t="s">
        <v>77</v>
      </c>
      <c r="N864" t="s">
        <v>33</v>
      </c>
      <c r="O864" t="s">
        <v>34</v>
      </c>
      <c r="P864" t="s">
        <v>4537</v>
      </c>
      <c r="Q864" t="s">
        <v>61</v>
      </c>
      <c r="R864" t="s">
        <v>172</v>
      </c>
      <c r="S864" t="s">
        <v>38</v>
      </c>
      <c r="T864" t="s">
        <v>39</v>
      </c>
      <c r="U864" t="s">
        <v>40</v>
      </c>
      <c r="V864" t="s">
        <v>81</v>
      </c>
      <c r="W864" t="s">
        <v>42</v>
      </c>
      <c r="X864" t="s">
        <v>115</v>
      </c>
    </row>
    <row r="865" spans="1:24" ht="13.5" customHeight="1" x14ac:dyDescent="0.45">
      <c r="A865" s="38" t="s">
        <v>4538</v>
      </c>
      <c r="B865" t="s">
        <v>4538</v>
      </c>
      <c r="E865">
        <v>20474946</v>
      </c>
      <c r="G865" s="45">
        <v>20474946</v>
      </c>
      <c r="H865" t="s">
        <v>4539</v>
      </c>
      <c r="I865" t="s">
        <v>46</v>
      </c>
      <c r="J865" t="s">
        <v>4540</v>
      </c>
      <c r="K865" s="9" t="s">
        <v>48</v>
      </c>
      <c r="L865" s="32" t="s">
        <v>3807</v>
      </c>
      <c r="M865" t="s">
        <v>4540</v>
      </c>
      <c r="N865" t="s">
        <v>46</v>
      </c>
      <c r="O865" t="s">
        <v>34</v>
      </c>
      <c r="P865" t="s">
        <v>35</v>
      </c>
      <c r="Q865" t="s">
        <v>49</v>
      </c>
      <c r="R865" t="s">
        <v>80</v>
      </c>
      <c r="S865" t="s">
        <v>51</v>
      </c>
      <c r="T865" t="s">
        <v>39</v>
      </c>
      <c r="U865" t="s">
        <v>4541</v>
      </c>
      <c r="V865" t="s">
        <v>41</v>
      </c>
      <c r="W865" t="s">
        <v>4541</v>
      </c>
      <c r="X865" t="s">
        <v>53</v>
      </c>
    </row>
    <row r="866" spans="1:24" ht="13.5" customHeight="1" x14ac:dyDescent="0.45">
      <c r="A866" t="s">
        <v>4542</v>
      </c>
      <c r="E866" t="s">
        <v>4543</v>
      </c>
      <c r="G866" s="45">
        <v>26341573</v>
      </c>
      <c r="H866" t="s">
        <v>4544</v>
      </c>
      <c r="I866" t="s">
        <v>46</v>
      </c>
      <c r="J866" s="1" t="s">
        <v>4545</v>
      </c>
      <c r="K866" t="s">
        <v>1497</v>
      </c>
      <c r="L866" s="32" t="s">
        <v>3406</v>
      </c>
      <c r="M866" s="8" t="s">
        <v>4546</v>
      </c>
      <c r="N866" t="s">
        <v>46</v>
      </c>
      <c r="O866" t="s">
        <v>34</v>
      </c>
      <c r="P866" t="s">
        <v>35</v>
      </c>
      <c r="Q866" t="s">
        <v>49</v>
      </c>
      <c r="R866" t="s">
        <v>50</v>
      </c>
      <c r="S866" s="8" t="s">
        <v>4547</v>
      </c>
      <c r="T866" t="s">
        <v>39</v>
      </c>
      <c r="U866" s="8" t="s">
        <v>4548</v>
      </c>
      <c r="V866" t="s">
        <v>41</v>
      </c>
      <c r="W866" s="8" t="s">
        <v>4547</v>
      </c>
      <c r="X866" t="s">
        <v>53</v>
      </c>
    </row>
    <row r="867" spans="1:24" ht="13.5" customHeight="1" x14ac:dyDescent="0.45">
      <c r="A867" s="38" t="s">
        <v>4549</v>
      </c>
      <c r="B867" t="s">
        <v>4549</v>
      </c>
      <c r="E867">
        <v>17518598</v>
      </c>
      <c r="G867" s="45">
        <v>17518598</v>
      </c>
      <c r="H867" t="s">
        <v>4550</v>
      </c>
      <c r="I867" t="s">
        <v>46</v>
      </c>
      <c r="J867" s="39" t="s">
        <v>4551</v>
      </c>
      <c r="K867" s="9" t="s">
        <v>48</v>
      </c>
      <c r="L867" s="32" t="s">
        <v>616</v>
      </c>
      <c r="M867" t="s">
        <v>4551</v>
      </c>
      <c r="N867" t="s">
        <v>46</v>
      </c>
      <c r="O867" t="s">
        <v>34</v>
      </c>
      <c r="P867" t="s">
        <v>35</v>
      </c>
      <c r="Q867" t="s">
        <v>49</v>
      </c>
      <c r="R867" t="s">
        <v>80</v>
      </c>
      <c r="S867" t="s">
        <v>51</v>
      </c>
      <c r="T867" t="s">
        <v>39</v>
      </c>
      <c r="U867" s="39" t="s">
        <v>4552</v>
      </c>
      <c r="V867" t="s">
        <v>41</v>
      </c>
      <c r="W867" s="39" t="s">
        <v>4552</v>
      </c>
      <c r="X867" t="s">
        <v>53</v>
      </c>
    </row>
    <row r="868" spans="1:24" ht="13.5" customHeight="1" x14ac:dyDescent="0.45">
      <c r="A868" t="s">
        <v>4553</v>
      </c>
      <c r="E868" t="s">
        <v>4554</v>
      </c>
      <c r="G868" s="45">
        <v>25168398</v>
      </c>
      <c r="H868" t="s">
        <v>4555</v>
      </c>
      <c r="I868" t="s">
        <v>46</v>
      </c>
      <c r="J868" s="1" t="s">
        <v>4556</v>
      </c>
      <c r="K868" t="s">
        <v>1497</v>
      </c>
      <c r="L868" s="32" t="s">
        <v>4557</v>
      </c>
      <c r="M868" s="8" t="s">
        <v>4556</v>
      </c>
      <c r="N868" t="s">
        <v>46</v>
      </c>
      <c r="O868" t="s">
        <v>34</v>
      </c>
      <c r="P868" t="s">
        <v>35</v>
      </c>
      <c r="Q868" t="s">
        <v>49</v>
      </c>
      <c r="R868" t="s">
        <v>50</v>
      </c>
      <c r="S868" s="8" t="s">
        <v>4558</v>
      </c>
      <c r="T868" t="s">
        <v>39</v>
      </c>
      <c r="U868" s="8" t="s">
        <v>4558</v>
      </c>
      <c r="V868" t="s">
        <v>41</v>
      </c>
      <c r="W868" s="8" t="s">
        <v>4558</v>
      </c>
      <c r="X868" t="s">
        <v>53</v>
      </c>
    </row>
    <row r="869" spans="1:24" ht="13.5" customHeight="1" x14ac:dyDescent="0.45">
      <c r="A869" t="s">
        <v>4559</v>
      </c>
      <c r="E869" t="s">
        <v>4560</v>
      </c>
      <c r="G869" s="45">
        <v>17518636</v>
      </c>
      <c r="H869" t="s">
        <v>4561</v>
      </c>
      <c r="I869" t="s">
        <v>46</v>
      </c>
      <c r="J869" s="1" t="s">
        <v>4562</v>
      </c>
      <c r="K869" t="s">
        <v>1497</v>
      </c>
      <c r="L869" s="32" t="s">
        <v>616</v>
      </c>
      <c r="M869" s="8" t="s">
        <v>4562</v>
      </c>
      <c r="N869" t="s">
        <v>46</v>
      </c>
      <c r="O869" t="s">
        <v>34</v>
      </c>
      <c r="P869" t="s">
        <v>35</v>
      </c>
      <c r="Q869" t="s">
        <v>49</v>
      </c>
      <c r="R869" t="s">
        <v>50</v>
      </c>
      <c r="S869" s="8" t="s">
        <v>4563</v>
      </c>
      <c r="T869" t="s">
        <v>39</v>
      </c>
      <c r="U869" s="1" t="s">
        <v>4563</v>
      </c>
      <c r="V869" t="s">
        <v>41</v>
      </c>
      <c r="W869" s="1" t="s">
        <v>4563</v>
      </c>
      <c r="X869" t="s">
        <v>53</v>
      </c>
    </row>
    <row r="870" spans="1:24" ht="13.5" customHeight="1" x14ac:dyDescent="0.45">
      <c r="A870" t="s">
        <v>4564</v>
      </c>
      <c r="E870" t="s">
        <v>4565</v>
      </c>
      <c r="G870" s="45">
        <v>17519640</v>
      </c>
      <c r="H870" t="s">
        <v>4566</v>
      </c>
      <c r="I870" t="s">
        <v>46</v>
      </c>
      <c r="J870" s="1" t="s">
        <v>4567</v>
      </c>
      <c r="K870" t="s">
        <v>1497</v>
      </c>
      <c r="L870" s="32" t="s">
        <v>4568</v>
      </c>
      <c r="M870" s="8" t="s">
        <v>4567</v>
      </c>
      <c r="N870" t="s">
        <v>46</v>
      </c>
      <c r="O870" t="s">
        <v>34</v>
      </c>
      <c r="P870" t="s">
        <v>35</v>
      </c>
      <c r="Q870" t="s">
        <v>49</v>
      </c>
      <c r="R870" t="s">
        <v>50</v>
      </c>
      <c r="S870" s="1" t="s">
        <v>4569</v>
      </c>
      <c r="T870" t="s">
        <v>39</v>
      </c>
      <c r="U870" s="1" t="s">
        <v>4569</v>
      </c>
      <c r="V870" t="s">
        <v>41</v>
      </c>
      <c r="W870" s="1" t="s">
        <v>4569</v>
      </c>
      <c r="X870" t="s">
        <v>53</v>
      </c>
    </row>
    <row r="871" spans="1:24" ht="13.5" customHeight="1" x14ac:dyDescent="0.45">
      <c r="A871" s="38" t="s">
        <v>4570</v>
      </c>
      <c r="B871" t="s">
        <v>4570</v>
      </c>
      <c r="E871" t="s">
        <v>4571</v>
      </c>
      <c r="G871" s="45" t="s">
        <v>4571</v>
      </c>
      <c r="H871" t="s">
        <v>4572</v>
      </c>
      <c r="I871" t="s">
        <v>46</v>
      </c>
      <c r="J871" s="39" t="s">
        <v>4573</v>
      </c>
      <c r="K871" s="9" t="s">
        <v>48</v>
      </c>
      <c r="L871" s="32" t="s">
        <v>3807</v>
      </c>
      <c r="M871" s="39" t="s">
        <v>4573</v>
      </c>
      <c r="N871" t="s">
        <v>46</v>
      </c>
      <c r="O871" t="s">
        <v>34</v>
      </c>
      <c r="P871" t="s">
        <v>35</v>
      </c>
      <c r="Q871" t="s">
        <v>49</v>
      </c>
      <c r="R871" t="s">
        <v>80</v>
      </c>
      <c r="S871" t="s">
        <v>51</v>
      </c>
      <c r="T871" t="s">
        <v>39</v>
      </c>
      <c r="U871" s="39" t="s">
        <v>4574</v>
      </c>
      <c r="V871" t="s">
        <v>41</v>
      </c>
      <c r="W871" s="39" t="s">
        <v>4574</v>
      </c>
      <c r="X871" t="s">
        <v>53</v>
      </c>
    </row>
    <row r="872" spans="1:24" ht="13.5" customHeight="1" x14ac:dyDescent="0.45">
      <c r="A872" t="s">
        <v>4575</v>
      </c>
      <c r="E872" s="38" t="s">
        <v>4576</v>
      </c>
      <c r="G872" s="45">
        <v>17518652</v>
      </c>
      <c r="H872" t="s">
        <v>4577</v>
      </c>
      <c r="I872" t="s">
        <v>46</v>
      </c>
      <c r="J872" s="1" t="s">
        <v>4578</v>
      </c>
      <c r="K872" t="s">
        <v>1497</v>
      </c>
      <c r="L872" s="32" t="s">
        <v>481</v>
      </c>
      <c r="M872" s="8" t="s">
        <v>4578</v>
      </c>
      <c r="N872" t="s">
        <v>46</v>
      </c>
      <c r="O872" t="s">
        <v>34</v>
      </c>
      <c r="P872" t="s">
        <v>35</v>
      </c>
      <c r="Q872" t="s">
        <v>49</v>
      </c>
      <c r="R872" t="s">
        <v>50</v>
      </c>
      <c r="S872" s="1" t="s">
        <v>4579</v>
      </c>
      <c r="T872" t="s">
        <v>39</v>
      </c>
      <c r="U872" s="1" t="s">
        <v>4579</v>
      </c>
      <c r="V872" t="s">
        <v>41</v>
      </c>
      <c r="W872" s="1" t="s">
        <v>4579</v>
      </c>
      <c r="X872" t="s">
        <v>53</v>
      </c>
    </row>
    <row r="873" spans="1:24" ht="13.5" customHeight="1" x14ac:dyDescent="0.45">
      <c r="A873" t="s">
        <v>4580</v>
      </c>
      <c r="E873" s="38" t="s">
        <v>4581</v>
      </c>
      <c r="G873" s="45">
        <v>23983396</v>
      </c>
      <c r="H873" t="s">
        <v>4582</v>
      </c>
      <c r="I873" t="s">
        <v>46</v>
      </c>
      <c r="J873" s="1" t="s">
        <v>4583</v>
      </c>
      <c r="K873" t="s">
        <v>1497</v>
      </c>
      <c r="L873" s="32" t="s">
        <v>959</v>
      </c>
      <c r="M873" s="8" t="s">
        <v>4584</v>
      </c>
      <c r="N873" t="s">
        <v>46</v>
      </c>
      <c r="O873" t="s">
        <v>34</v>
      </c>
      <c r="P873" t="s">
        <v>35</v>
      </c>
      <c r="Q873" t="s">
        <v>49</v>
      </c>
      <c r="R873" t="s">
        <v>50</v>
      </c>
      <c r="S873" s="8" t="s">
        <v>4585</v>
      </c>
      <c r="T873" t="s">
        <v>39</v>
      </c>
      <c r="U873" s="8" t="s">
        <v>4585</v>
      </c>
      <c r="V873" t="s">
        <v>41</v>
      </c>
      <c r="W873" s="8" t="s">
        <v>4585</v>
      </c>
      <c r="X873" t="s">
        <v>53</v>
      </c>
    </row>
    <row r="874" spans="1:24" ht="13.5" customHeight="1" x14ac:dyDescent="0.45">
      <c r="A874" t="s">
        <v>4586</v>
      </c>
      <c r="E874" s="38" t="s">
        <v>4587</v>
      </c>
      <c r="G874" s="45">
        <v>26316315</v>
      </c>
      <c r="H874" t="s">
        <v>4588</v>
      </c>
      <c r="I874" t="s">
        <v>46</v>
      </c>
      <c r="J874" s="1" t="s">
        <v>4589</v>
      </c>
      <c r="K874" t="s">
        <v>1497</v>
      </c>
      <c r="L874" s="32" t="s">
        <v>77</v>
      </c>
      <c r="M874" s="8" t="s">
        <v>4589</v>
      </c>
      <c r="N874" t="s">
        <v>46</v>
      </c>
      <c r="O874" t="s">
        <v>34</v>
      </c>
      <c r="P874" t="s">
        <v>35</v>
      </c>
      <c r="Q874" t="s">
        <v>49</v>
      </c>
      <c r="R874" t="s">
        <v>50</v>
      </c>
      <c r="S874" s="1" t="s">
        <v>4590</v>
      </c>
      <c r="T874" t="s">
        <v>39</v>
      </c>
      <c r="U874" s="1" t="s">
        <v>4590</v>
      </c>
      <c r="V874" t="s">
        <v>41</v>
      </c>
      <c r="W874" s="1" t="s">
        <v>4590</v>
      </c>
      <c r="X874" t="s">
        <v>53</v>
      </c>
    </row>
    <row r="875" spans="1:24" ht="13.5" customHeight="1" x14ac:dyDescent="0.45">
      <c r="A875" t="s">
        <v>4591</v>
      </c>
      <c r="E875" s="38" t="s">
        <v>4592</v>
      </c>
      <c r="G875" s="45">
        <v>17518679</v>
      </c>
      <c r="H875" t="s">
        <v>4593</v>
      </c>
      <c r="I875" t="s">
        <v>46</v>
      </c>
      <c r="J875" s="1" t="s">
        <v>4594</v>
      </c>
      <c r="K875" t="s">
        <v>1497</v>
      </c>
      <c r="L875" s="32" t="s">
        <v>4595</v>
      </c>
      <c r="M875" s="8" t="s">
        <v>4594</v>
      </c>
      <c r="N875" t="s">
        <v>46</v>
      </c>
      <c r="O875" t="s">
        <v>34</v>
      </c>
      <c r="P875" t="s">
        <v>35</v>
      </c>
      <c r="Q875" t="s">
        <v>49</v>
      </c>
      <c r="R875" t="s">
        <v>50</v>
      </c>
      <c r="S875" s="1" t="s">
        <v>4596</v>
      </c>
      <c r="T875" t="s">
        <v>39</v>
      </c>
      <c r="U875" s="1" t="s">
        <v>4596</v>
      </c>
      <c r="V875" t="s">
        <v>41</v>
      </c>
      <c r="W875" s="1" t="s">
        <v>4596</v>
      </c>
      <c r="X875" t="s">
        <v>53</v>
      </c>
    </row>
    <row r="876" spans="1:24" ht="13.5" customHeight="1" x14ac:dyDescent="0.45">
      <c r="A876" s="38" t="s">
        <v>4597</v>
      </c>
      <c r="B876" t="s">
        <v>4597</v>
      </c>
      <c r="E876">
        <v>20429746</v>
      </c>
      <c r="G876" s="45">
        <v>20429746</v>
      </c>
      <c r="H876" t="s">
        <v>4598</v>
      </c>
      <c r="I876" t="s">
        <v>46</v>
      </c>
      <c r="J876" s="39" t="s">
        <v>4599</v>
      </c>
      <c r="K876" s="9" t="s">
        <v>48</v>
      </c>
      <c r="L876" s="32" t="s">
        <v>3807</v>
      </c>
      <c r="M876" s="39" t="s">
        <v>4599</v>
      </c>
      <c r="N876" t="s">
        <v>46</v>
      </c>
      <c r="O876" t="s">
        <v>34</v>
      </c>
      <c r="P876" t="s">
        <v>35</v>
      </c>
      <c r="Q876" t="s">
        <v>49</v>
      </c>
      <c r="R876" t="s">
        <v>80</v>
      </c>
      <c r="S876" t="s">
        <v>51</v>
      </c>
      <c r="T876" t="s">
        <v>39</v>
      </c>
      <c r="U876" s="39" t="s">
        <v>4600</v>
      </c>
      <c r="V876" t="s">
        <v>41</v>
      </c>
      <c r="W876" s="39" t="s">
        <v>4600</v>
      </c>
      <c r="X876" t="s">
        <v>53</v>
      </c>
    </row>
    <row r="877" spans="1:24" ht="13.5" customHeight="1" x14ac:dyDescent="0.45">
      <c r="A877" t="s">
        <v>4601</v>
      </c>
      <c r="E877" s="38" t="s">
        <v>4602</v>
      </c>
      <c r="G877" s="45">
        <v>25168401</v>
      </c>
      <c r="H877" t="s">
        <v>4603</v>
      </c>
      <c r="I877" t="s">
        <v>46</v>
      </c>
      <c r="J877" s="1" t="s">
        <v>4604</v>
      </c>
      <c r="K877" t="s">
        <v>1497</v>
      </c>
      <c r="L877" s="33" t="s">
        <v>534</v>
      </c>
      <c r="M877" s="8" t="s">
        <v>4604</v>
      </c>
      <c r="N877" t="s">
        <v>46</v>
      </c>
      <c r="O877" t="s">
        <v>34</v>
      </c>
      <c r="P877" t="s">
        <v>35</v>
      </c>
      <c r="Q877" t="s">
        <v>49</v>
      </c>
      <c r="R877" t="s">
        <v>50</v>
      </c>
      <c r="S877" s="1" t="s">
        <v>4605</v>
      </c>
      <c r="T877" t="s">
        <v>39</v>
      </c>
      <c r="U877" s="1" t="s">
        <v>4605</v>
      </c>
      <c r="V877" t="s">
        <v>41</v>
      </c>
      <c r="W877" s="1" t="s">
        <v>4605</v>
      </c>
      <c r="X877" t="s">
        <v>53</v>
      </c>
    </row>
    <row r="878" spans="1:24" ht="13.5" customHeight="1" x14ac:dyDescent="0.45">
      <c r="A878" t="s">
        <v>4606</v>
      </c>
      <c r="E878" s="38" t="s">
        <v>4607</v>
      </c>
      <c r="G878" s="45">
        <v>17518695</v>
      </c>
      <c r="H878" t="s">
        <v>4608</v>
      </c>
      <c r="I878" t="s">
        <v>46</v>
      </c>
      <c r="J878" s="1" t="s">
        <v>4609</v>
      </c>
      <c r="K878" t="s">
        <v>1497</v>
      </c>
      <c r="L878" s="33" t="s">
        <v>4595</v>
      </c>
      <c r="M878" s="8" t="s">
        <v>4609</v>
      </c>
      <c r="N878" t="s">
        <v>46</v>
      </c>
      <c r="O878" t="s">
        <v>34</v>
      </c>
      <c r="P878" t="s">
        <v>35</v>
      </c>
      <c r="Q878" t="s">
        <v>49</v>
      </c>
      <c r="R878" t="s">
        <v>50</v>
      </c>
      <c r="S878" s="8" t="s">
        <v>4610</v>
      </c>
      <c r="T878" t="s">
        <v>39</v>
      </c>
      <c r="U878" s="1" t="s">
        <v>4610</v>
      </c>
      <c r="V878" t="s">
        <v>41</v>
      </c>
      <c r="W878" s="1" t="s">
        <v>4610</v>
      </c>
      <c r="X878" t="s">
        <v>53</v>
      </c>
    </row>
    <row r="879" spans="1:24" ht="13.5" customHeight="1" x14ac:dyDescent="0.45">
      <c r="A879" t="s">
        <v>4611</v>
      </c>
      <c r="E879" s="38" t="s">
        <v>4612</v>
      </c>
      <c r="G879" s="45">
        <v>17519667</v>
      </c>
      <c r="H879" t="s">
        <v>4613</v>
      </c>
      <c r="I879" t="s">
        <v>46</v>
      </c>
      <c r="J879" s="1" t="s">
        <v>4614</v>
      </c>
      <c r="K879" t="s">
        <v>1497</v>
      </c>
      <c r="L879" s="33" t="s">
        <v>4615</v>
      </c>
      <c r="M879" s="8" t="s">
        <v>4614</v>
      </c>
      <c r="N879" t="s">
        <v>46</v>
      </c>
      <c r="O879" t="s">
        <v>34</v>
      </c>
      <c r="P879" t="s">
        <v>35</v>
      </c>
      <c r="Q879" t="s">
        <v>49</v>
      </c>
      <c r="R879" t="s">
        <v>50</v>
      </c>
      <c r="S879" s="8" t="s">
        <v>4616</v>
      </c>
      <c r="T879" t="s">
        <v>39</v>
      </c>
      <c r="U879" s="1" t="s">
        <v>4616</v>
      </c>
      <c r="V879" t="s">
        <v>41</v>
      </c>
      <c r="W879" s="1" t="s">
        <v>4616</v>
      </c>
      <c r="X879" t="s">
        <v>53</v>
      </c>
    </row>
    <row r="880" spans="1:24" ht="13.5" customHeight="1" x14ac:dyDescent="0.45">
      <c r="A880" s="38" t="s">
        <v>4617</v>
      </c>
      <c r="B880" t="s">
        <v>4617</v>
      </c>
      <c r="E880">
        <v>17518717</v>
      </c>
      <c r="G880" s="45">
        <v>17518717</v>
      </c>
      <c r="H880" t="s">
        <v>4618</v>
      </c>
      <c r="I880" t="s">
        <v>46</v>
      </c>
      <c r="J880" s="39" t="s">
        <v>4619</v>
      </c>
      <c r="K880" s="9" t="s">
        <v>48</v>
      </c>
      <c r="L880" s="32" t="s">
        <v>354</v>
      </c>
      <c r="M880" s="39" t="s">
        <v>4619</v>
      </c>
      <c r="N880" t="s">
        <v>46</v>
      </c>
      <c r="O880" t="s">
        <v>34</v>
      </c>
      <c r="P880" t="s">
        <v>35</v>
      </c>
      <c r="Q880" t="s">
        <v>49</v>
      </c>
      <c r="R880" t="s">
        <v>80</v>
      </c>
      <c r="S880" t="s">
        <v>51</v>
      </c>
      <c r="T880" t="s">
        <v>39</v>
      </c>
      <c r="U880" s="39" t="s">
        <v>4620</v>
      </c>
      <c r="V880" t="s">
        <v>41</v>
      </c>
      <c r="W880" s="39" t="s">
        <v>4620</v>
      </c>
      <c r="X880" t="s">
        <v>53</v>
      </c>
    </row>
    <row r="881" spans="1:24" ht="13.5" customHeight="1" x14ac:dyDescent="0.45">
      <c r="A881" t="s">
        <v>4621</v>
      </c>
      <c r="E881" s="38" t="s">
        <v>4622</v>
      </c>
      <c r="G881" s="45">
        <v>17518717</v>
      </c>
      <c r="H881" t="s">
        <v>4623</v>
      </c>
      <c r="I881" t="s">
        <v>46</v>
      </c>
      <c r="J881" s="1" t="s">
        <v>4624</v>
      </c>
      <c r="K881" t="s">
        <v>1497</v>
      </c>
      <c r="L881" s="33" t="s">
        <v>354</v>
      </c>
      <c r="M881" s="8" t="s">
        <v>4624</v>
      </c>
      <c r="N881" t="s">
        <v>46</v>
      </c>
      <c r="O881" t="s">
        <v>34</v>
      </c>
      <c r="P881" t="s">
        <v>35</v>
      </c>
      <c r="Q881" t="s">
        <v>49</v>
      </c>
      <c r="R881" t="s">
        <v>50</v>
      </c>
      <c r="S881" s="1" t="s">
        <v>4625</v>
      </c>
      <c r="T881" t="s">
        <v>39</v>
      </c>
      <c r="U881" s="1" t="s">
        <v>4625</v>
      </c>
      <c r="V881" t="s">
        <v>41</v>
      </c>
      <c r="W881" s="1" t="s">
        <v>4625</v>
      </c>
      <c r="X881" t="s">
        <v>53</v>
      </c>
    </row>
    <row r="882" spans="1:24" ht="13.5" customHeight="1" x14ac:dyDescent="0.45">
      <c r="A882" t="s">
        <v>4626</v>
      </c>
      <c r="E882" s="38" t="s">
        <v>4627</v>
      </c>
      <c r="G882" s="45">
        <v>17519578</v>
      </c>
      <c r="H882" t="s">
        <v>4628</v>
      </c>
      <c r="I882" t="s">
        <v>46</v>
      </c>
      <c r="J882" s="1" t="s">
        <v>4629</v>
      </c>
      <c r="K882" t="s">
        <v>1497</v>
      </c>
      <c r="L882" s="33" t="s">
        <v>2217</v>
      </c>
      <c r="M882" s="8" t="s">
        <v>4629</v>
      </c>
      <c r="N882" t="s">
        <v>46</v>
      </c>
      <c r="O882" t="s">
        <v>34</v>
      </c>
      <c r="P882" t="s">
        <v>35</v>
      </c>
      <c r="Q882" t="s">
        <v>49</v>
      </c>
      <c r="R882" t="s">
        <v>50</v>
      </c>
      <c r="S882" s="1" t="s">
        <v>4630</v>
      </c>
      <c r="T882" t="s">
        <v>39</v>
      </c>
      <c r="U882" s="1" t="s">
        <v>4630</v>
      </c>
      <c r="V882" t="s">
        <v>41</v>
      </c>
      <c r="W882" s="1" t="s">
        <v>4630</v>
      </c>
      <c r="X882" t="s">
        <v>53</v>
      </c>
    </row>
    <row r="883" spans="1:24" ht="13.5" customHeight="1" x14ac:dyDescent="0.45">
      <c r="A883" t="s">
        <v>4631</v>
      </c>
      <c r="E883" s="38" t="s">
        <v>4632</v>
      </c>
      <c r="G883" s="45">
        <v>17518733</v>
      </c>
      <c r="H883" t="s">
        <v>4633</v>
      </c>
      <c r="I883" t="s">
        <v>46</v>
      </c>
      <c r="J883" s="1" t="s">
        <v>4634</v>
      </c>
      <c r="K883" t="s">
        <v>1497</v>
      </c>
      <c r="L883" s="33" t="s">
        <v>4557</v>
      </c>
      <c r="M883" s="8" t="s">
        <v>4634</v>
      </c>
      <c r="N883" t="s">
        <v>46</v>
      </c>
      <c r="O883" t="s">
        <v>34</v>
      </c>
      <c r="P883" t="s">
        <v>35</v>
      </c>
      <c r="Q883" t="s">
        <v>49</v>
      </c>
      <c r="R883" t="s">
        <v>50</v>
      </c>
      <c r="S883" s="1" t="s">
        <v>4635</v>
      </c>
      <c r="T883" t="s">
        <v>39</v>
      </c>
      <c r="U883" s="1" t="s">
        <v>4635</v>
      </c>
      <c r="V883" t="s">
        <v>41</v>
      </c>
      <c r="W883" s="1" t="s">
        <v>4635</v>
      </c>
      <c r="X883" t="s">
        <v>53</v>
      </c>
    </row>
    <row r="884" spans="1:24" ht="13.5" customHeight="1" x14ac:dyDescent="0.45">
      <c r="A884" s="38" t="s">
        <v>4636</v>
      </c>
      <c r="B884" t="s">
        <v>4636</v>
      </c>
      <c r="E884" t="s">
        <v>4637</v>
      </c>
      <c r="G884" s="45" t="s">
        <v>4637</v>
      </c>
      <c r="H884" t="s">
        <v>4638</v>
      </c>
      <c r="I884" t="s">
        <v>46</v>
      </c>
      <c r="J884" s="39" t="s">
        <v>4639</v>
      </c>
      <c r="K884" s="9" t="s">
        <v>48</v>
      </c>
      <c r="L884" s="32" t="s">
        <v>354</v>
      </c>
      <c r="M884" s="39" t="s">
        <v>4639</v>
      </c>
      <c r="N884" t="s">
        <v>46</v>
      </c>
      <c r="O884" t="s">
        <v>34</v>
      </c>
      <c r="P884" t="s">
        <v>35</v>
      </c>
      <c r="Q884" t="s">
        <v>49</v>
      </c>
      <c r="R884" t="s">
        <v>80</v>
      </c>
      <c r="S884" t="s">
        <v>51</v>
      </c>
      <c r="T884" t="s">
        <v>39</v>
      </c>
      <c r="U884" s="39" t="s">
        <v>4640</v>
      </c>
      <c r="V884" t="s">
        <v>41</v>
      </c>
      <c r="W884" s="39" t="s">
        <v>4640</v>
      </c>
      <c r="X884" t="s">
        <v>53</v>
      </c>
    </row>
    <row r="885" spans="1:24" ht="13.5" customHeight="1" x14ac:dyDescent="0.45">
      <c r="A885" t="s">
        <v>4641</v>
      </c>
      <c r="E885" s="38" t="s">
        <v>4642</v>
      </c>
      <c r="G885" s="45">
        <v>25143255</v>
      </c>
      <c r="H885" t="s">
        <v>4643</v>
      </c>
      <c r="I885" t="s">
        <v>46</v>
      </c>
      <c r="J885" s="1" t="s">
        <v>4644</v>
      </c>
      <c r="K885" t="s">
        <v>1497</v>
      </c>
      <c r="L885" s="33" t="s">
        <v>3447</v>
      </c>
      <c r="M885" s="8" t="s">
        <v>4644</v>
      </c>
      <c r="N885" t="s">
        <v>46</v>
      </c>
      <c r="O885" t="s">
        <v>34</v>
      </c>
      <c r="P885" t="s">
        <v>35</v>
      </c>
      <c r="Q885" t="s">
        <v>49</v>
      </c>
      <c r="R885" t="s">
        <v>50</v>
      </c>
      <c r="S885" s="8" t="s">
        <v>4645</v>
      </c>
      <c r="T885" t="s">
        <v>39</v>
      </c>
      <c r="U885" s="1" t="s">
        <v>4645</v>
      </c>
      <c r="V885" t="s">
        <v>41</v>
      </c>
      <c r="W885" s="1" t="s">
        <v>4645</v>
      </c>
      <c r="X885" t="s">
        <v>53</v>
      </c>
    </row>
    <row r="886" spans="1:24" ht="13.5" customHeight="1" x14ac:dyDescent="0.45">
      <c r="A886" t="s">
        <v>4646</v>
      </c>
      <c r="E886" s="38" t="s">
        <v>4647</v>
      </c>
      <c r="G886" s="45" t="s">
        <v>4647</v>
      </c>
      <c r="H886" t="s">
        <v>4648</v>
      </c>
      <c r="I886" t="s">
        <v>46</v>
      </c>
      <c r="J886" s="1" t="s">
        <v>4649</v>
      </c>
      <c r="K886" t="s">
        <v>1200</v>
      </c>
      <c r="L886" s="33" t="s">
        <v>4650</v>
      </c>
      <c r="M886" s="8" t="s">
        <v>4649</v>
      </c>
      <c r="N886" t="s">
        <v>46</v>
      </c>
      <c r="O886" t="s">
        <v>34</v>
      </c>
      <c r="P886" t="s">
        <v>35</v>
      </c>
      <c r="Q886" t="s">
        <v>49</v>
      </c>
      <c r="R886" t="s">
        <v>50</v>
      </c>
      <c r="S886" s="8" t="s">
        <v>4651</v>
      </c>
      <c r="T886" t="s">
        <v>39</v>
      </c>
      <c r="U886" s="1" t="s">
        <v>4651</v>
      </c>
      <c r="V886" t="s">
        <v>41</v>
      </c>
      <c r="W886" s="1" t="s">
        <v>4651</v>
      </c>
      <c r="X886" t="s">
        <v>53</v>
      </c>
    </row>
    <row r="887" spans="1:24" ht="13.5" customHeight="1" x14ac:dyDescent="0.45">
      <c r="A887" t="s">
        <v>4652</v>
      </c>
      <c r="E887" s="38" t="s">
        <v>4653</v>
      </c>
      <c r="G887" s="45">
        <v>17518776</v>
      </c>
      <c r="H887" t="s">
        <v>4654</v>
      </c>
      <c r="I887" t="s">
        <v>46</v>
      </c>
      <c r="J887" s="1" t="s">
        <v>4655</v>
      </c>
      <c r="K887" t="s">
        <v>1497</v>
      </c>
      <c r="L887" s="33" t="s">
        <v>4656</v>
      </c>
      <c r="M887" s="8" t="s">
        <v>4655</v>
      </c>
      <c r="N887" t="s">
        <v>46</v>
      </c>
      <c r="O887" t="s">
        <v>34</v>
      </c>
      <c r="P887" t="s">
        <v>35</v>
      </c>
      <c r="Q887" t="s">
        <v>49</v>
      </c>
      <c r="R887" t="s">
        <v>50</v>
      </c>
      <c r="S887" s="1" t="s">
        <v>4657</v>
      </c>
      <c r="T887" t="s">
        <v>39</v>
      </c>
      <c r="U887" s="1" t="s">
        <v>4657</v>
      </c>
      <c r="V887" t="s">
        <v>41</v>
      </c>
      <c r="W887" s="1" t="s">
        <v>4657</v>
      </c>
      <c r="X887" t="s">
        <v>53</v>
      </c>
    </row>
    <row r="888" spans="1:24" ht="13.5" customHeight="1" x14ac:dyDescent="0.45">
      <c r="A888" t="s">
        <v>4658</v>
      </c>
      <c r="E888" s="38" t="s">
        <v>4659</v>
      </c>
      <c r="G888" s="45">
        <v>17554543</v>
      </c>
      <c r="H888" t="s">
        <v>4660</v>
      </c>
      <c r="I888" t="s">
        <v>46</v>
      </c>
      <c r="J888" s="1" t="s">
        <v>4661</v>
      </c>
      <c r="K888" t="s">
        <v>1497</v>
      </c>
      <c r="L888" s="33" t="s">
        <v>4595</v>
      </c>
      <c r="M888" s="8" t="s">
        <v>4661</v>
      </c>
      <c r="N888" t="s">
        <v>46</v>
      </c>
      <c r="O888" t="s">
        <v>34</v>
      </c>
      <c r="P888" t="s">
        <v>35</v>
      </c>
      <c r="Q888" t="s">
        <v>49</v>
      </c>
      <c r="R888" t="s">
        <v>50</v>
      </c>
      <c r="S888" s="1" t="s">
        <v>4662</v>
      </c>
      <c r="T888" t="s">
        <v>39</v>
      </c>
      <c r="U888" s="1" t="s">
        <v>4662</v>
      </c>
      <c r="V888" t="s">
        <v>41</v>
      </c>
      <c r="W888" s="1" t="s">
        <v>4662</v>
      </c>
      <c r="X888" t="s">
        <v>53</v>
      </c>
    </row>
    <row r="889" spans="1:24" ht="13.5" customHeight="1" x14ac:dyDescent="0.45">
      <c r="A889" t="s">
        <v>4663</v>
      </c>
      <c r="E889" s="38" t="s">
        <v>4664</v>
      </c>
      <c r="G889" s="45">
        <v>26328925</v>
      </c>
      <c r="H889" t="s">
        <v>4665</v>
      </c>
      <c r="I889" t="s">
        <v>46</v>
      </c>
      <c r="J889" s="1" t="s">
        <v>4666</v>
      </c>
      <c r="K889" t="s">
        <v>1497</v>
      </c>
      <c r="L889" s="33" t="s">
        <v>77</v>
      </c>
      <c r="M889" s="8" t="s">
        <v>4666</v>
      </c>
      <c r="N889" t="s">
        <v>46</v>
      </c>
      <c r="O889" t="s">
        <v>34</v>
      </c>
      <c r="P889" t="s">
        <v>35</v>
      </c>
      <c r="Q889" t="s">
        <v>49</v>
      </c>
      <c r="R889" t="s">
        <v>50</v>
      </c>
      <c r="S889" s="1" t="s">
        <v>4667</v>
      </c>
      <c r="T889" t="s">
        <v>39</v>
      </c>
      <c r="U889" s="1" t="s">
        <v>4667</v>
      </c>
      <c r="V889" t="s">
        <v>41</v>
      </c>
      <c r="W889" s="1" t="s">
        <v>4667</v>
      </c>
      <c r="X889" t="s">
        <v>53</v>
      </c>
    </row>
    <row r="890" spans="1:24" ht="13.5" customHeight="1" x14ac:dyDescent="0.45">
      <c r="A890" t="s">
        <v>4668</v>
      </c>
      <c r="E890" s="38" t="s">
        <v>4669</v>
      </c>
      <c r="G890" s="45">
        <v>17518792</v>
      </c>
      <c r="H890" t="s">
        <v>4670</v>
      </c>
      <c r="I890" t="s">
        <v>46</v>
      </c>
      <c r="J890" s="1" t="s">
        <v>4671</v>
      </c>
      <c r="K890" t="s">
        <v>1497</v>
      </c>
      <c r="L890" s="33" t="s">
        <v>4059</v>
      </c>
      <c r="M890" s="8" t="s">
        <v>4671</v>
      </c>
      <c r="N890" t="s">
        <v>46</v>
      </c>
      <c r="O890" t="s">
        <v>34</v>
      </c>
      <c r="P890" t="s">
        <v>35</v>
      </c>
      <c r="Q890" t="s">
        <v>49</v>
      </c>
      <c r="R890" t="s">
        <v>50</v>
      </c>
      <c r="S890" s="1" t="s">
        <v>4672</v>
      </c>
      <c r="T890" t="s">
        <v>39</v>
      </c>
      <c r="U890" s="1" t="s">
        <v>4672</v>
      </c>
      <c r="V890" t="s">
        <v>41</v>
      </c>
      <c r="W890" s="1" t="s">
        <v>4672</v>
      </c>
      <c r="X890" t="s">
        <v>53</v>
      </c>
    </row>
    <row r="891" spans="1:24" ht="13.5" customHeight="1" x14ac:dyDescent="0.45">
      <c r="A891" t="s">
        <v>4673</v>
      </c>
      <c r="E891" s="38" t="s">
        <v>4674</v>
      </c>
      <c r="G891" s="45">
        <v>17521424</v>
      </c>
      <c r="H891" t="s">
        <v>4675</v>
      </c>
      <c r="I891" t="s">
        <v>46</v>
      </c>
      <c r="J891" s="1" t="s">
        <v>4676</v>
      </c>
      <c r="K891" t="s">
        <v>1497</v>
      </c>
      <c r="L891" s="33" t="s">
        <v>481</v>
      </c>
      <c r="M891" s="8" t="s">
        <v>4676</v>
      </c>
      <c r="N891" t="s">
        <v>46</v>
      </c>
      <c r="O891" t="s">
        <v>34</v>
      </c>
      <c r="P891" t="s">
        <v>35</v>
      </c>
      <c r="Q891" t="s">
        <v>49</v>
      </c>
      <c r="R891" t="s">
        <v>50</v>
      </c>
      <c r="S891" s="1" t="s">
        <v>4677</v>
      </c>
      <c r="T891" t="s">
        <v>39</v>
      </c>
      <c r="U891" s="1" t="s">
        <v>4677</v>
      </c>
      <c r="V891" t="s">
        <v>41</v>
      </c>
      <c r="W891" s="1" t="s">
        <v>4677</v>
      </c>
      <c r="X891" t="s">
        <v>53</v>
      </c>
    </row>
    <row r="892" spans="1:24" ht="13.5" customHeight="1" x14ac:dyDescent="0.45">
      <c r="A892" t="s">
        <v>4678</v>
      </c>
      <c r="E892" s="38" t="s">
        <v>4679</v>
      </c>
      <c r="G892" s="45">
        <v>17518830</v>
      </c>
      <c r="H892" t="s">
        <v>4680</v>
      </c>
      <c r="I892" t="s">
        <v>46</v>
      </c>
      <c r="J892" s="1" t="s">
        <v>4681</v>
      </c>
      <c r="K892" t="s">
        <v>1497</v>
      </c>
      <c r="L892" s="32" t="s">
        <v>4557</v>
      </c>
      <c r="M892" s="8" t="s">
        <v>4681</v>
      </c>
      <c r="N892" t="s">
        <v>46</v>
      </c>
      <c r="O892" t="s">
        <v>34</v>
      </c>
      <c r="P892" t="s">
        <v>35</v>
      </c>
      <c r="Q892" t="s">
        <v>49</v>
      </c>
      <c r="R892" t="s">
        <v>50</v>
      </c>
      <c r="S892" s="8" t="s">
        <v>4682</v>
      </c>
      <c r="T892" t="s">
        <v>39</v>
      </c>
      <c r="U892" s="1" t="s">
        <v>4682</v>
      </c>
      <c r="V892" t="s">
        <v>41</v>
      </c>
      <c r="W892" s="1" t="s">
        <v>4682</v>
      </c>
      <c r="X892" t="s">
        <v>53</v>
      </c>
    </row>
    <row r="893" spans="1:24" ht="13.5" customHeight="1" x14ac:dyDescent="0.45">
      <c r="A893" s="38" t="s">
        <v>4683</v>
      </c>
      <c r="B893" t="s">
        <v>4683</v>
      </c>
      <c r="E893">
        <v>17519683</v>
      </c>
      <c r="G893" s="45">
        <v>17519683</v>
      </c>
      <c r="H893" t="s">
        <v>4684</v>
      </c>
      <c r="I893" t="s">
        <v>46</v>
      </c>
      <c r="J893" s="39" t="s">
        <v>4685</v>
      </c>
      <c r="K893" s="9" t="s">
        <v>48</v>
      </c>
      <c r="L893" s="32" t="s">
        <v>354</v>
      </c>
      <c r="M893" s="39" t="s">
        <v>4685</v>
      </c>
      <c r="N893" t="s">
        <v>46</v>
      </c>
      <c r="O893" t="s">
        <v>34</v>
      </c>
      <c r="P893" t="s">
        <v>35</v>
      </c>
      <c r="Q893" t="s">
        <v>49</v>
      </c>
      <c r="R893" t="s">
        <v>80</v>
      </c>
      <c r="S893" t="s">
        <v>51</v>
      </c>
      <c r="T893" t="s">
        <v>39</v>
      </c>
      <c r="U893" s="39" t="s">
        <v>4686</v>
      </c>
      <c r="V893" t="s">
        <v>41</v>
      </c>
      <c r="W893" s="39" t="s">
        <v>4686</v>
      </c>
      <c r="X893" t="s">
        <v>53</v>
      </c>
    </row>
    <row r="894" spans="1:24" ht="13.5" customHeight="1" x14ac:dyDescent="0.45">
      <c r="A894" t="s">
        <v>4687</v>
      </c>
      <c r="E894" s="38" t="s">
        <v>4688</v>
      </c>
      <c r="G894" s="45">
        <v>26317680</v>
      </c>
      <c r="H894" t="s">
        <v>4689</v>
      </c>
      <c r="I894" t="s">
        <v>46</v>
      </c>
      <c r="J894" s="1" t="s">
        <v>4690</v>
      </c>
      <c r="K894" t="s">
        <v>1497</v>
      </c>
      <c r="L894" s="32" t="s">
        <v>4691</v>
      </c>
      <c r="M894" s="8" t="s">
        <v>4690</v>
      </c>
      <c r="N894" t="s">
        <v>46</v>
      </c>
      <c r="O894" t="s">
        <v>34</v>
      </c>
      <c r="P894" t="s">
        <v>35</v>
      </c>
      <c r="Q894" t="s">
        <v>49</v>
      </c>
      <c r="R894" t="s">
        <v>50</v>
      </c>
      <c r="S894" s="8" t="s">
        <v>4692</v>
      </c>
      <c r="T894" t="s">
        <v>39</v>
      </c>
      <c r="U894" s="8" t="s">
        <v>4692</v>
      </c>
      <c r="V894" t="s">
        <v>41</v>
      </c>
      <c r="W894" s="1" t="s">
        <v>4692</v>
      </c>
      <c r="X894" t="s">
        <v>53</v>
      </c>
    </row>
    <row r="895" spans="1:24" ht="13.5" customHeight="1" x14ac:dyDescent="0.45">
      <c r="A895" t="s">
        <v>4693</v>
      </c>
      <c r="E895" s="38" t="s">
        <v>4694</v>
      </c>
      <c r="G895" s="45">
        <v>25152947</v>
      </c>
      <c r="H895" t="s">
        <v>4695</v>
      </c>
      <c r="I895" t="s">
        <v>46</v>
      </c>
      <c r="J895" s="1" t="s">
        <v>4696</v>
      </c>
      <c r="K895" t="s">
        <v>1497</v>
      </c>
      <c r="L895" s="32" t="s">
        <v>4656</v>
      </c>
      <c r="M895" s="8" t="s">
        <v>4696</v>
      </c>
      <c r="N895" t="s">
        <v>46</v>
      </c>
      <c r="O895" t="s">
        <v>34</v>
      </c>
      <c r="P895" t="s">
        <v>35</v>
      </c>
      <c r="Q895" t="s">
        <v>49</v>
      </c>
      <c r="R895" t="s">
        <v>50</v>
      </c>
      <c r="S895" s="1" t="s">
        <v>4697</v>
      </c>
      <c r="T895" t="s">
        <v>39</v>
      </c>
      <c r="U895" s="1" t="s">
        <v>4697</v>
      </c>
      <c r="V895" t="s">
        <v>41</v>
      </c>
      <c r="W895" s="1" t="s">
        <v>4697</v>
      </c>
      <c r="X895" t="s">
        <v>53</v>
      </c>
    </row>
    <row r="896" spans="1:24" ht="13.5" customHeight="1" x14ac:dyDescent="0.45">
      <c r="A896" s="38" t="s">
        <v>4698</v>
      </c>
      <c r="B896" t="s">
        <v>4698</v>
      </c>
      <c r="E896">
        <v>17518814</v>
      </c>
      <c r="G896" s="45">
        <v>17518814</v>
      </c>
      <c r="H896" t="s">
        <v>4699</v>
      </c>
      <c r="I896" t="s">
        <v>46</v>
      </c>
      <c r="J896" s="39" t="s">
        <v>4700</v>
      </c>
      <c r="K896" s="9" t="s">
        <v>48</v>
      </c>
      <c r="L896" s="32" t="s">
        <v>3807</v>
      </c>
      <c r="M896" s="39" t="s">
        <v>4700</v>
      </c>
      <c r="N896" t="s">
        <v>46</v>
      </c>
      <c r="O896" t="s">
        <v>34</v>
      </c>
      <c r="P896" t="s">
        <v>35</v>
      </c>
      <c r="Q896" t="s">
        <v>49</v>
      </c>
      <c r="R896" t="s">
        <v>80</v>
      </c>
      <c r="S896" t="s">
        <v>51</v>
      </c>
      <c r="T896" t="s">
        <v>39</v>
      </c>
      <c r="U896" s="39" t="s">
        <v>4701</v>
      </c>
      <c r="V896" t="s">
        <v>41</v>
      </c>
      <c r="W896" s="39" t="s">
        <v>4701</v>
      </c>
      <c r="X896" t="s">
        <v>53</v>
      </c>
    </row>
    <row r="897" spans="1:24" ht="13.5" customHeight="1" x14ac:dyDescent="0.45">
      <c r="A897" t="s">
        <v>4702</v>
      </c>
      <c r="E897" s="38" t="s">
        <v>4703</v>
      </c>
      <c r="G897" s="45">
        <v>17518857</v>
      </c>
      <c r="H897" t="s">
        <v>4704</v>
      </c>
      <c r="I897" t="s">
        <v>46</v>
      </c>
      <c r="J897" s="1" t="s">
        <v>4705</v>
      </c>
      <c r="K897" t="s">
        <v>1497</v>
      </c>
      <c r="L897" s="32" t="s">
        <v>534</v>
      </c>
      <c r="M897" s="8" t="s">
        <v>4705</v>
      </c>
      <c r="N897" t="s">
        <v>46</v>
      </c>
      <c r="O897" t="s">
        <v>34</v>
      </c>
      <c r="P897" t="s">
        <v>35</v>
      </c>
      <c r="Q897" t="s">
        <v>49</v>
      </c>
      <c r="R897" t="s">
        <v>50</v>
      </c>
      <c r="S897" s="8" t="s">
        <v>4706</v>
      </c>
      <c r="T897" t="s">
        <v>39</v>
      </c>
      <c r="U897" s="1" t="s">
        <v>4706</v>
      </c>
      <c r="V897" t="s">
        <v>41</v>
      </c>
      <c r="W897" s="1" t="s">
        <v>4706</v>
      </c>
      <c r="X897" t="s">
        <v>53</v>
      </c>
    </row>
    <row r="898" spans="1:24" ht="13.5" customHeight="1" x14ac:dyDescent="0.45">
      <c r="A898" t="s">
        <v>4707</v>
      </c>
      <c r="E898" s="38" t="s">
        <v>4708</v>
      </c>
      <c r="G898" s="45">
        <v>20436394</v>
      </c>
      <c r="H898" t="s">
        <v>4709</v>
      </c>
      <c r="I898" t="s">
        <v>46</v>
      </c>
      <c r="J898" s="1" t="s">
        <v>4710</v>
      </c>
      <c r="K898" t="s">
        <v>1497</v>
      </c>
      <c r="L898" s="33" t="s">
        <v>4711</v>
      </c>
      <c r="M898" s="1" t="s">
        <v>4710</v>
      </c>
      <c r="N898" t="s">
        <v>46</v>
      </c>
      <c r="O898" t="s">
        <v>34</v>
      </c>
      <c r="P898" t="s">
        <v>35</v>
      </c>
      <c r="Q898" t="s">
        <v>49</v>
      </c>
      <c r="R898" t="s">
        <v>50</v>
      </c>
      <c r="S898" s="8" t="s">
        <v>4712</v>
      </c>
      <c r="T898" t="s">
        <v>39</v>
      </c>
      <c r="U898" s="1" t="s">
        <v>4712</v>
      </c>
      <c r="V898" t="s">
        <v>41</v>
      </c>
      <c r="W898" s="1" t="s">
        <v>4712</v>
      </c>
      <c r="X898" t="s">
        <v>53</v>
      </c>
    </row>
    <row r="899" spans="1:24" ht="13.5" customHeight="1" x14ac:dyDescent="0.45">
      <c r="A899" t="s">
        <v>4713</v>
      </c>
      <c r="E899" t="s">
        <v>4714</v>
      </c>
      <c r="G899" s="45" t="s">
        <v>4715</v>
      </c>
      <c r="H899" t="s">
        <v>4716</v>
      </c>
      <c r="I899" t="s">
        <v>46</v>
      </c>
      <c r="J899" t="s">
        <v>4717</v>
      </c>
      <c r="K899" t="s">
        <v>1667</v>
      </c>
      <c r="L899" s="32" t="s">
        <v>207</v>
      </c>
      <c r="M899" t="s">
        <v>4717</v>
      </c>
      <c r="N899" t="s">
        <v>46</v>
      </c>
      <c r="O899" t="s">
        <v>4717</v>
      </c>
      <c r="P899" t="s">
        <v>35</v>
      </c>
      <c r="Q899" t="s">
        <v>49</v>
      </c>
      <c r="R899" t="s">
        <v>415</v>
      </c>
      <c r="S899" t="s">
        <v>38</v>
      </c>
      <c r="T899" t="s">
        <v>93</v>
      </c>
      <c r="U899" t="s">
        <v>77</v>
      </c>
      <c r="V899" t="s">
        <v>41</v>
      </c>
      <c r="W899" t="s">
        <v>42</v>
      </c>
      <c r="X899" t="s">
        <v>53</v>
      </c>
    </row>
    <row r="900" spans="1:24" ht="13.5" customHeight="1" x14ac:dyDescent="0.45">
      <c r="A900" t="s">
        <v>4718</v>
      </c>
      <c r="E900" t="s">
        <v>4719</v>
      </c>
      <c r="G900" s="45" t="s">
        <v>4719</v>
      </c>
      <c r="H900" t="s">
        <v>4720</v>
      </c>
      <c r="I900" s="6" t="s">
        <v>46</v>
      </c>
      <c r="J900" s="1" t="s">
        <v>4721</v>
      </c>
      <c r="K900" t="s">
        <v>100</v>
      </c>
      <c r="L900" s="32" t="s">
        <v>279</v>
      </c>
      <c r="M900" s="1" t="s">
        <v>4721</v>
      </c>
      <c r="N900" t="s">
        <v>46</v>
      </c>
      <c r="O900" t="s">
        <v>34</v>
      </c>
      <c r="P900" t="s">
        <v>35</v>
      </c>
      <c r="Q900" t="s">
        <v>49</v>
      </c>
      <c r="R900" t="s">
        <v>172</v>
      </c>
      <c r="S900" t="s">
        <v>38</v>
      </c>
      <c r="T900" t="s">
        <v>39</v>
      </c>
      <c r="U900" t="s">
        <v>40</v>
      </c>
      <c r="V900" t="s">
        <v>41</v>
      </c>
      <c r="W900" s="1" t="s">
        <v>622</v>
      </c>
      <c r="X900" t="s">
        <v>53</v>
      </c>
    </row>
    <row r="901" spans="1:24" ht="13.5" customHeight="1" x14ac:dyDescent="0.45">
      <c r="A901" t="s">
        <v>4722</v>
      </c>
      <c r="E901" t="s">
        <v>4723</v>
      </c>
      <c r="G901" s="45" t="s">
        <v>4724</v>
      </c>
      <c r="H901" t="s">
        <v>4725</v>
      </c>
      <c r="I901" s="6" t="s">
        <v>46</v>
      </c>
      <c r="J901" s="1" t="s">
        <v>169</v>
      </c>
      <c r="K901" t="s">
        <v>109</v>
      </c>
      <c r="L901" s="32" t="s">
        <v>77</v>
      </c>
      <c r="M901" s="1" t="s">
        <v>4726</v>
      </c>
      <c r="N901" t="s">
        <v>33</v>
      </c>
      <c r="O901" s="1" t="s">
        <v>345</v>
      </c>
      <c r="P901" t="s">
        <v>35</v>
      </c>
      <c r="Q901" t="s">
        <v>49</v>
      </c>
      <c r="R901" t="s">
        <v>50</v>
      </c>
      <c r="S901" t="s">
        <v>38</v>
      </c>
      <c r="T901" t="s">
        <v>39</v>
      </c>
      <c r="U901" s="1" t="s">
        <v>314</v>
      </c>
      <c r="V901" t="s">
        <v>41</v>
      </c>
      <c r="W901" s="1" t="s">
        <v>622</v>
      </c>
      <c r="X901" t="s">
        <v>53</v>
      </c>
    </row>
    <row r="902" spans="1:24" ht="13.5" customHeight="1" x14ac:dyDescent="0.45">
      <c r="A902" t="s">
        <v>4727</v>
      </c>
      <c r="E902" t="s">
        <v>4728</v>
      </c>
      <c r="G902" s="45" t="s">
        <v>4729</v>
      </c>
      <c r="H902" t="s">
        <v>4730</v>
      </c>
      <c r="I902" s="6" t="s">
        <v>46</v>
      </c>
      <c r="J902" s="1" t="s">
        <v>4731</v>
      </c>
      <c r="K902" t="s">
        <v>109</v>
      </c>
      <c r="L902" s="43" t="s">
        <v>786</v>
      </c>
      <c r="M902" s="1" t="s">
        <v>4731</v>
      </c>
      <c r="O902" s="1" t="s">
        <v>34</v>
      </c>
      <c r="Q902" t="s">
        <v>4732</v>
      </c>
      <c r="R902" t="s">
        <v>37</v>
      </c>
      <c r="S902" s="1" t="s">
        <v>4733</v>
      </c>
      <c r="T902" t="s">
        <v>39</v>
      </c>
      <c r="U902" s="1" t="s">
        <v>4733</v>
      </c>
      <c r="V902" t="s">
        <v>41</v>
      </c>
      <c r="W902" s="1" t="s">
        <v>4733</v>
      </c>
      <c r="X902" t="s">
        <v>43</v>
      </c>
    </row>
    <row r="903" spans="1:24" ht="13.5" customHeight="1" x14ac:dyDescent="0.45">
      <c r="A903" t="s">
        <v>4734</v>
      </c>
      <c r="E903" t="s">
        <v>4735</v>
      </c>
      <c r="G903" s="45">
        <v>29969514</v>
      </c>
      <c r="H903" t="s">
        <v>4736</v>
      </c>
      <c r="I903" s="6" t="s">
        <v>46</v>
      </c>
      <c r="J903" s="1" t="s">
        <v>4737</v>
      </c>
      <c r="K903" t="s">
        <v>109</v>
      </c>
      <c r="L903" s="7" t="s">
        <v>77</v>
      </c>
      <c r="M903" s="1" t="s">
        <v>4737</v>
      </c>
      <c r="N903" t="s">
        <v>46</v>
      </c>
      <c r="O903" s="1" t="s">
        <v>3973</v>
      </c>
      <c r="P903" t="s">
        <v>35</v>
      </c>
      <c r="Q903" s="2" t="s">
        <v>49</v>
      </c>
      <c r="R903" t="s">
        <v>50</v>
      </c>
      <c r="S903" t="s">
        <v>38</v>
      </c>
      <c r="T903" t="s">
        <v>39</v>
      </c>
      <c r="U903" t="s">
        <v>40</v>
      </c>
      <c r="V903" t="s">
        <v>41</v>
      </c>
      <c r="W903" t="s">
        <v>42</v>
      </c>
      <c r="X903" t="s">
        <v>53</v>
      </c>
    </row>
    <row r="904" spans="1:24" ht="13.5" customHeight="1" x14ac:dyDescent="0.45">
      <c r="A904" t="s">
        <v>4738</v>
      </c>
      <c r="B904" t="s">
        <v>25</v>
      </c>
      <c r="C904" t="s">
        <v>25</v>
      </c>
      <c r="D904" t="s">
        <v>4739</v>
      </c>
      <c r="E904" t="s">
        <v>4739</v>
      </c>
      <c r="F904">
        <v>10.100199999999999</v>
      </c>
      <c r="G904" s="45">
        <v>19314981</v>
      </c>
      <c r="H904" t="s">
        <v>4740</v>
      </c>
      <c r="I904" t="s">
        <v>46</v>
      </c>
      <c r="J904" s="1" t="s">
        <v>508</v>
      </c>
      <c r="K904" t="s">
        <v>48</v>
      </c>
      <c r="L904" s="32" t="s">
        <v>32</v>
      </c>
      <c r="M904" t="s">
        <v>4741</v>
      </c>
      <c r="N904" t="s">
        <v>46</v>
      </c>
      <c r="O904" t="s">
        <v>4742</v>
      </c>
      <c r="P904" t="s">
        <v>35</v>
      </c>
      <c r="Q904" t="s">
        <v>49</v>
      </c>
      <c r="R904" t="s">
        <v>50</v>
      </c>
      <c r="S904" t="s">
        <v>38</v>
      </c>
      <c r="T904" t="s">
        <v>39</v>
      </c>
      <c r="U904" t="s">
        <v>40</v>
      </c>
      <c r="V904" t="s">
        <v>41</v>
      </c>
      <c r="W904" t="s">
        <v>42</v>
      </c>
      <c r="X904" t="s">
        <v>53</v>
      </c>
    </row>
    <row r="905" spans="1:24" ht="13.5" customHeight="1" x14ac:dyDescent="0.45">
      <c r="A905" t="s">
        <v>4743</v>
      </c>
      <c r="B905" t="s">
        <v>25</v>
      </c>
      <c r="C905" t="s">
        <v>25</v>
      </c>
      <c r="D905" t="s">
        <v>4744</v>
      </c>
      <c r="E905" t="s">
        <v>4745</v>
      </c>
      <c r="F905">
        <v>10.1111</v>
      </c>
      <c r="G905" s="45" t="s">
        <v>4746</v>
      </c>
      <c r="H905" t="s">
        <v>4747</v>
      </c>
      <c r="I905" s="6" t="s">
        <v>29</v>
      </c>
      <c r="J905" t="s">
        <v>4748</v>
      </c>
      <c r="K905" t="s">
        <v>100</v>
      </c>
      <c r="L905" s="32" t="s">
        <v>595</v>
      </c>
      <c r="M905" s="8" t="s">
        <v>237</v>
      </c>
      <c r="N905" t="s">
        <v>33</v>
      </c>
      <c r="O905" t="s">
        <v>34</v>
      </c>
      <c r="P905" t="s">
        <v>35</v>
      </c>
      <c r="Q905" t="s">
        <v>61</v>
      </c>
      <c r="R905" t="s">
        <v>172</v>
      </c>
      <c r="S905" t="s">
        <v>38</v>
      </c>
      <c r="T905" t="s">
        <v>39</v>
      </c>
      <c r="U905" t="s">
        <v>40</v>
      </c>
      <c r="V905" t="s">
        <v>41</v>
      </c>
      <c r="W905" t="s">
        <v>42</v>
      </c>
      <c r="X905" t="s">
        <v>53</v>
      </c>
    </row>
    <row r="906" spans="1:24" ht="13.5" customHeight="1" x14ac:dyDescent="0.45">
      <c r="A906" t="s">
        <v>4749</v>
      </c>
      <c r="B906" t="s">
        <v>25</v>
      </c>
      <c r="C906" t="s">
        <v>25</v>
      </c>
      <c r="D906" t="s">
        <v>4750</v>
      </c>
      <c r="E906" t="s">
        <v>4751</v>
      </c>
      <c r="F906">
        <v>10.1111</v>
      </c>
      <c r="G906" s="45">
        <v>13652567</v>
      </c>
      <c r="H906" t="s">
        <v>4752</v>
      </c>
      <c r="I906" s="6" t="s">
        <v>29</v>
      </c>
      <c r="J906" t="s">
        <v>4753</v>
      </c>
      <c r="K906" t="s">
        <v>100</v>
      </c>
      <c r="L906" s="32" t="s">
        <v>10235</v>
      </c>
      <c r="M906" s="8" t="s">
        <v>237</v>
      </c>
      <c r="N906" t="s">
        <v>33</v>
      </c>
      <c r="O906" t="s">
        <v>34</v>
      </c>
      <c r="P906" t="s">
        <v>35</v>
      </c>
      <c r="Q906" t="s">
        <v>61</v>
      </c>
      <c r="R906" t="s">
        <v>172</v>
      </c>
      <c r="S906" t="s">
        <v>38</v>
      </c>
      <c r="T906" t="s">
        <v>39</v>
      </c>
      <c r="U906" t="s">
        <v>40</v>
      </c>
      <c r="V906" t="s">
        <v>41</v>
      </c>
      <c r="W906" t="s">
        <v>42</v>
      </c>
      <c r="X906" t="s">
        <v>53</v>
      </c>
    </row>
    <row r="907" spans="1:24" ht="13.5" customHeight="1" x14ac:dyDescent="0.45">
      <c r="A907" t="s">
        <v>4754</v>
      </c>
      <c r="D907" t="s">
        <v>4755</v>
      </c>
      <c r="E907" t="s">
        <v>4756</v>
      </c>
      <c r="F907">
        <v>10.1111</v>
      </c>
      <c r="G907" s="45">
        <v>14401711</v>
      </c>
      <c r="H907" t="s">
        <v>4757</v>
      </c>
      <c r="I907" s="6" t="s">
        <v>29</v>
      </c>
      <c r="J907" t="s">
        <v>4758</v>
      </c>
      <c r="K907" t="s">
        <v>100</v>
      </c>
      <c r="L907" s="32" t="s">
        <v>642</v>
      </c>
      <c r="M907" t="s">
        <v>4759</v>
      </c>
      <c r="N907" t="s">
        <v>33</v>
      </c>
      <c r="O907" t="s">
        <v>34</v>
      </c>
      <c r="P907" t="s">
        <v>102</v>
      </c>
      <c r="Q907" t="s">
        <v>61</v>
      </c>
      <c r="R907" t="s">
        <v>172</v>
      </c>
      <c r="S907" t="s">
        <v>38</v>
      </c>
      <c r="T907" t="s">
        <v>39</v>
      </c>
      <c r="U907" t="s">
        <v>40</v>
      </c>
      <c r="V907" t="s">
        <v>41</v>
      </c>
      <c r="W907" t="s">
        <v>42</v>
      </c>
      <c r="X907" t="s">
        <v>53</v>
      </c>
    </row>
    <row r="908" spans="1:24" ht="13.5" customHeight="1" x14ac:dyDescent="0.45">
      <c r="A908" t="s">
        <v>4760</v>
      </c>
      <c r="E908" t="s">
        <v>4761</v>
      </c>
      <c r="F908">
        <v>10.100199999999999</v>
      </c>
      <c r="G908" s="45">
        <v>25105345</v>
      </c>
      <c r="H908" t="s">
        <v>4762</v>
      </c>
      <c r="I908" t="s">
        <v>46</v>
      </c>
      <c r="J908" s="1" t="s">
        <v>508</v>
      </c>
      <c r="K908" t="s">
        <v>100</v>
      </c>
      <c r="L908" s="32" t="s">
        <v>4763</v>
      </c>
      <c r="M908" t="s">
        <v>4764</v>
      </c>
      <c r="N908" t="s">
        <v>33</v>
      </c>
      <c r="O908" t="s">
        <v>34</v>
      </c>
      <c r="P908" t="s">
        <v>35</v>
      </c>
      <c r="Q908" t="s">
        <v>49</v>
      </c>
      <c r="R908" t="s">
        <v>172</v>
      </c>
      <c r="S908" t="s">
        <v>38</v>
      </c>
      <c r="T908" t="s">
        <v>39</v>
      </c>
      <c r="U908" t="s">
        <v>40</v>
      </c>
      <c r="V908" t="s">
        <v>41</v>
      </c>
      <c r="W908" t="s">
        <v>42</v>
      </c>
      <c r="X908" t="s">
        <v>53</v>
      </c>
    </row>
    <row r="909" spans="1:24" ht="13.5" customHeight="1" x14ac:dyDescent="0.45">
      <c r="A909" t="s">
        <v>4765</v>
      </c>
      <c r="B909" t="s">
        <v>25</v>
      </c>
      <c r="C909" t="s">
        <v>25</v>
      </c>
      <c r="D909" t="s">
        <v>4766</v>
      </c>
      <c r="E909" t="s">
        <v>4767</v>
      </c>
      <c r="F909">
        <v>10.1111</v>
      </c>
      <c r="G909" s="45">
        <v>13652567</v>
      </c>
      <c r="H909" t="s">
        <v>4768</v>
      </c>
      <c r="I909" t="s">
        <v>86</v>
      </c>
      <c r="J909" t="s">
        <v>77</v>
      </c>
      <c r="K909" t="s">
        <v>77</v>
      </c>
      <c r="L909" s="32" t="s">
        <v>77</v>
      </c>
      <c r="M909" t="s">
        <v>77</v>
      </c>
      <c r="N909" t="s">
        <v>33</v>
      </c>
      <c r="O909" t="s">
        <v>34</v>
      </c>
      <c r="P909" t="s">
        <v>35</v>
      </c>
      <c r="Q909" t="s">
        <v>61</v>
      </c>
      <c r="R909" t="s">
        <v>172</v>
      </c>
      <c r="S909" t="s">
        <v>38</v>
      </c>
      <c r="T909" t="s">
        <v>39</v>
      </c>
      <c r="U909" t="s">
        <v>40</v>
      </c>
      <c r="V909" t="s">
        <v>81</v>
      </c>
      <c r="W909" t="s">
        <v>42</v>
      </c>
      <c r="X909" t="s">
        <v>115</v>
      </c>
    </row>
    <row r="910" spans="1:24" ht="13.5" customHeight="1" x14ac:dyDescent="0.45">
      <c r="A910" t="s">
        <v>4769</v>
      </c>
      <c r="B910" t="s">
        <v>25</v>
      </c>
      <c r="C910" t="s">
        <v>25</v>
      </c>
      <c r="D910" t="s">
        <v>4770</v>
      </c>
      <c r="E910" t="s">
        <v>4770</v>
      </c>
      <c r="F910">
        <v>10.100199999999999</v>
      </c>
      <c r="G910" s="45">
        <v>23345837</v>
      </c>
      <c r="H910" t="s">
        <v>4771</v>
      </c>
      <c r="I910" t="s">
        <v>86</v>
      </c>
      <c r="J910" t="s">
        <v>77</v>
      </c>
      <c r="K910" t="s">
        <v>486</v>
      </c>
      <c r="L910" s="32" t="s">
        <v>77</v>
      </c>
      <c r="M910" t="s">
        <v>77</v>
      </c>
      <c r="N910" t="s">
        <v>33</v>
      </c>
      <c r="O910" t="s">
        <v>34</v>
      </c>
      <c r="P910" t="s">
        <v>35</v>
      </c>
      <c r="Q910" t="s">
        <v>36</v>
      </c>
      <c r="R910" t="s">
        <v>172</v>
      </c>
      <c r="S910" t="s">
        <v>38</v>
      </c>
      <c r="T910" t="s">
        <v>39</v>
      </c>
      <c r="U910" t="s">
        <v>40</v>
      </c>
      <c r="V910" t="s">
        <v>81</v>
      </c>
      <c r="W910" t="s">
        <v>42</v>
      </c>
      <c r="X910" t="s">
        <v>115</v>
      </c>
    </row>
    <row r="911" spans="1:24" ht="13.5" customHeight="1" x14ac:dyDescent="0.45">
      <c r="A911" s="38" t="s">
        <v>4772</v>
      </c>
      <c r="B911" t="s">
        <v>4772</v>
      </c>
      <c r="E911">
        <v>16000668</v>
      </c>
      <c r="G911" s="45">
        <v>16000668</v>
      </c>
      <c r="H911" t="s">
        <v>4773</v>
      </c>
      <c r="I911" t="s">
        <v>46</v>
      </c>
      <c r="J911" t="s">
        <v>4774</v>
      </c>
      <c r="K911" s="9" t="s">
        <v>48</v>
      </c>
      <c r="L911" s="32">
        <v>2860</v>
      </c>
      <c r="M911" t="s">
        <v>4774</v>
      </c>
      <c r="N911" t="s">
        <v>46</v>
      </c>
      <c r="O911" t="s">
        <v>34</v>
      </c>
      <c r="P911" t="s">
        <v>35</v>
      </c>
      <c r="Q911" t="s">
        <v>49</v>
      </c>
      <c r="R911" t="s">
        <v>50</v>
      </c>
      <c r="S911" t="s">
        <v>51</v>
      </c>
      <c r="T911" t="s">
        <v>39</v>
      </c>
      <c r="U911" t="s">
        <v>4775</v>
      </c>
      <c r="V911" t="s">
        <v>41</v>
      </c>
      <c r="W911" t="s">
        <v>4775</v>
      </c>
      <c r="X911" t="s">
        <v>53</v>
      </c>
    </row>
    <row r="912" spans="1:24" ht="13.5" customHeight="1" x14ac:dyDescent="0.45">
      <c r="A912" t="s">
        <v>4776</v>
      </c>
      <c r="B912" t="s">
        <v>25</v>
      </c>
      <c r="C912" t="s">
        <v>25</v>
      </c>
      <c r="D912" t="s">
        <v>4777</v>
      </c>
      <c r="E912" t="s">
        <v>4778</v>
      </c>
      <c r="F912">
        <v>10.1111</v>
      </c>
      <c r="G912" s="45" t="s">
        <v>4779</v>
      </c>
      <c r="H912" t="s">
        <v>4780</v>
      </c>
      <c r="I912" s="6" t="s">
        <v>29</v>
      </c>
      <c r="J912" t="s">
        <v>77</v>
      </c>
      <c r="K912" s="9" t="s">
        <v>31</v>
      </c>
      <c r="L912" s="32" t="s">
        <v>6571</v>
      </c>
      <c r="M912" t="s">
        <v>77</v>
      </c>
      <c r="N912" t="s">
        <v>33</v>
      </c>
      <c r="O912" t="s">
        <v>34</v>
      </c>
      <c r="P912" t="s">
        <v>35</v>
      </c>
      <c r="Q912" t="s">
        <v>36</v>
      </c>
      <c r="R912" t="s">
        <v>37</v>
      </c>
      <c r="S912" t="s">
        <v>38</v>
      </c>
      <c r="T912" t="s">
        <v>39</v>
      </c>
      <c r="U912" t="s">
        <v>40</v>
      </c>
      <c r="V912" t="s">
        <v>41</v>
      </c>
      <c r="W912" t="s">
        <v>42</v>
      </c>
      <c r="X912" t="s">
        <v>43</v>
      </c>
    </row>
    <row r="913" spans="1:24" ht="13.5" customHeight="1" x14ac:dyDescent="0.45">
      <c r="A913" t="s">
        <v>4781</v>
      </c>
      <c r="B913" t="s">
        <v>25</v>
      </c>
      <c r="C913" t="s">
        <v>25</v>
      </c>
      <c r="D913" t="s">
        <v>4782</v>
      </c>
      <c r="E913" t="s">
        <v>4783</v>
      </c>
      <c r="F913">
        <v>10.1111</v>
      </c>
      <c r="G913" s="45">
        <v>14682338</v>
      </c>
      <c r="H913" t="s">
        <v>4784</v>
      </c>
      <c r="I913" s="6" t="s">
        <v>29</v>
      </c>
      <c r="J913" t="s">
        <v>4785</v>
      </c>
      <c r="K913" s="9" t="s">
        <v>31</v>
      </c>
      <c r="L913" s="32" t="s">
        <v>5250</v>
      </c>
      <c r="M913" s="8" t="s">
        <v>237</v>
      </c>
      <c r="N913" t="s">
        <v>33</v>
      </c>
      <c r="O913" t="s">
        <v>34</v>
      </c>
      <c r="P913" t="s">
        <v>35</v>
      </c>
      <c r="Q913" t="s">
        <v>36</v>
      </c>
      <c r="R913" t="s">
        <v>172</v>
      </c>
      <c r="S913" t="s">
        <v>38</v>
      </c>
      <c r="T913" t="s">
        <v>39</v>
      </c>
      <c r="U913" t="s">
        <v>40</v>
      </c>
      <c r="V913" t="s">
        <v>81</v>
      </c>
      <c r="W913" t="s">
        <v>42</v>
      </c>
      <c r="X913" t="s">
        <v>43</v>
      </c>
    </row>
    <row r="914" spans="1:24" ht="13.5" customHeight="1" x14ac:dyDescent="0.45">
      <c r="A914" t="s">
        <v>4786</v>
      </c>
      <c r="B914" t="s">
        <v>25</v>
      </c>
      <c r="C914" t="s">
        <v>25</v>
      </c>
      <c r="D914" t="s">
        <v>4787</v>
      </c>
      <c r="E914" t="s">
        <v>4788</v>
      </c>
      <c r="F914">
        <v>10.1111</v>
      </c>
      <c r="G914" s="45">
        <v>15327078</v>
      </c>
      <c r="H914" t="s">
        <v>4789</v>
      </c>
      <c r="I914" s="6" t="s">
        <v>29</v>
      </c>
      <c r="J914" t="s">
        <v>4790</v>
      </c>
      <c r="K914" s="9" t="s">
        <v>31</v>
      </c>
      <c r="L914" s="32" t="s">
        <v>161</v>
      </c>
      <c r="M914" s="8" t="s">
        <v>237</v>
      </c>
      <c r="N914" t="s">
        <v>33</v>
      </c>
      <c r="O914" t="s">
        <v>34</v>
      </c>
      <c r="P914" t="s">
        <v>35</v>
      </c>
      <c r="Q914" t="s">
        <v>36</v>
      </c>
      <c r="R914" t="s">
        <v>37</v>
      </c>
      <c r="S914" t="s">
        <v>38</v>
      </c>
      <c r="T914" t="s">
        <v>39</v>
      </c>
      <c r="U914" t="s">
        <v>4791</v>
      </c>
      <c r="V914" t="s">
        <v>41</v>
      </c>
      <c r="W914" t="s">
        <v>42</v>
      </c>
      <c r="X914" t="s">
        <v>43</v>
      </c>
    </row>
    <row r="915" spans="1:24" ht="13.5" customHeight="1" x14ac:dyDescent="0.45">
      <c r="A915" t="s">
        <v>4792</v>
      </c>
      <c r="B915" t="s">
        <v>25</v>
      </c>
      <c r="C915" t="s">
        <v>25</v>
      </c>
      <c r="D915" t="s">
        <v>4793</v>
      </c>
      <c r="E915" t="s">
        <v>4794</v>
      </c>
      <c r="F915">
        <v>10.100199999999999</v>
      </c>
      <c r="G915" s="45">
        <v>15227219</v>
      </c>
      <c r="H915" t="s">
        <v>4795</v>
      </c>
      <c r="I915" s="6" t="s">
        <v>29</v>
      </c>
      <c r="J915" t="s">
        <v>4796</v>
      </c>
      <c r="K915" s="9" t="s">
        <v>31</v>
      </c>
      <c r="L915" s="32" t="s">
        <v>3392</v>
      </c>
      <c r="M915" s="8" t="s">
        <v>237</v>
      </c>
      <c r="N915" t="s">
        <v>33</v>
      </c>
      <c r="O915" t="s">
        <v>34</v>
      </c>
      <c r="P915" t="s">
        <v>35</v>
      </c>
      <c r="Q915" t="s">
        <v>61</v>
      </c>
      <c r="R915" t="s">
        <v>50</v>
      </c>
      <c r="S915" t="s">
        <v>38</v>
      </c>
      <c r="T915" t="s">
        <v>39</v>
      </c>
      <c r="U915" t="s">
        <v>40</v>
      </c>
      <c r="V915" t="s">
        <v>41</v>
      </c>
      <c r="W915" t="s">
        <v>42</v>
      </c>
      <c r="X915" t="s">
        <v>43</v>
      </c>
    </row>
    <row r="916" spans="1:24" ht="13.5" customHeight="1" x14ac:dyDescent="0.45">
      <c r="A916" t="s">
        <v>4797</v>
      </c>
      <c r="B916" t="s">
        <v>25</v>
      </c>
      <c r="C916" t="s">
        <v>25</v>
      </c>
      <c r="D916" t="s">
        <v>4798</v>
      </c>
      <c r="E916" t="s">
        <v>4799</v>
      </c>
      <c r="F916">
        <v>10.100199999999999</v>
      </c>
      <c r="G916" s="45">
        <v>10970355</v>
      </c>
      <c r="H916" t="s">
        <v>4800</v>
      </c>
      <c r="I916" s="6" t="s">
        <v>29</v>
      </c>
      <c r="J916" t="s">
        <v>4801</v>
      </c>
      <c r="K916" s="9" t="s">
        <v>31</v>
      </c>
      <c r="L916" s="32" t="s">
        <v>1125</v>
      </c>
      <c r="M916" s="8" t="s">
        <v>237</v>
      </c>
      <c r="N916" t="s">
        <v>33</v>
      </c>
      <c r="O916" t="s">
        <v>34</v>
      </c>
      <c r="P916" t="s">
        <v>35</v>
      </c>
      <c r="Q916" t="s">
        <v>36</v>
      </c>
      <c r="R916" t="s">
        <v>37</v>
      </c>
      <c r="S916" t="s">
        <v>38</v>
      </c>
      <c r="T916" t="s">
        <v>39</v>
      </c>
      <c r="U916" t="s">
        <v>40</v>
      </c>
      <c r="V916" t="s">
        <v>41</v>
      </c>
      <c r="W916" t="s">
        <v>42</v>
      </c>
      <c r="X916" t="s">
        <v>43</v>
      </c>
    </row>
    <row r="917" spans="1:24" ht="13.5" customHeight="1" x14ac:dyDescent="0.45">
      <c r="A917" t="s">
        <v>4802</v>
      </c>
      <c r="B917" t="s">
        <v>25</v>
      </c>
      <c r="C917" t="s">
        <v>25</v>
      </c>
      <c r="D917" t="s">
        <v>4803</v>
      </c>
      <c r="E917" t="s">
        <v>4804</v>
      </c>
      <c r="F917">
        <v>10.100199999999999</v>
      </c>
      <c r="G917" s="45">
        <v>10970355</v>
      </c>
      <c r="H917" t="s">
        <v>4805</v>
      </c>
      <c r="I917" t="s">
        <v>46</v>
      </c>
      <c r="J917" t="s">
        <v>4806</v>
      </c>
      <c r="K917" t="s">
        <v>109</v>
      </c>
      <c r="L917" s="32" t="s">
        <v>701</v>
      </c>
      <c r="M917" t="s">
        <v>4807</v>
      </c>
      <c r="N917" t="s">
        <v>46</v>
      </c>
      <c r="O917" t="str">
        <f>"http://onlinelibrary.wiley.com/page/journal/17502659/homepage/open_access_licence_and_copyright.htm"</f>
        <v>http://onlinelibrary.wiley.com/page/journal/17502659/homepage/open_access_licence_and_copyright.htm</v>
      </c>
      <c r="P917" t="s">
        <v>35</v>
      </c>
      <c r="Q917" t="s">
        <v>49</v>
      </c>
      <c r="R917" t="s">
        <v>172</v>
      </c>
      <c r="S917" t="s">
        <v>38</v>
      </c>
      <c r="T917" t="s">
        <v>39</v>
      </c>
      <c r="U917" t="s">
        <v>40</v>
      </c>
      <c r="V917" t="s">
        <v>41</v>
      </c>
      <c r="W917" t="s">
        <v>42</v>
      </c>
      <c r="X917" t="s">
        <v>53</v>
      </c>
    </row>
    <row r="918" spans="1:24" ht="13.5" customHeight="1" x14ac:dyDescent="0.45">
      <c r="A918" s="23" t="s">
        <v>4808</v>
      </c>
      <c r="E918" t="s">
        <v>4809</v>
      </c>
      <c r="G918" s="45">
        <v>25673165</v>
      </c>
      <c r="H918" t="s">
        <v>4810</v>
      </c>
      <c r="I918" t="s">
        <v>46</v>
      </c>
      <c r="J918" s="24" t="s">
        <v>4811</v>
      </c>
      <c r="K918" s="9" t="s">
        <v>48</v>
      </c>
      <c r="L918" s="32" t="s">
        <v>786</v>
      </c>
      <c r="O918" t="s">
        <v>34</v>
      </c>
      <c r="P918" t="s">
        <v>35</v>
      </c>
      <c r="Q918" t="s">
        <v>49</v>
      </c>
      <c r="R918" t="s">
        <v>80</v>
      </c>
      <c r="S918" t="s">
        <v>38</v>
      </c>
      <c r="T918" t="s">
        <v>39</v>
      </c>
      <c r="U918" t="s">
        <v>40</v>
      </c>
      <c r="V918" t="s">
        <v>80</v>
      </c>
      <c r="W918" t="s">
        <v>42</v>
      </c>
      <c r="X918" t="s">
        <v>53</v>
      </c>
    </row>
    <row r="919" spans="1:24" ht="13.5" customHeight="1" x14ac:dyDescent="0.45">
      <c r="A919" t="s">
        <v>4812</v>
      </c>
      <c r="E919" s="38" t="s">
        <v>4813</v>
      </c>
      <c r="G919" s="45">
        <v>27519457</v>
      </c>
      <c r="H919" t="s">
        <v>4814</v>
      </c>
      <c r="I919" s="6" t="s">
        <v>46</v>
      </c>
      <c r="J919" s="1" t="s">
        <v>294</v>
      </c>
      <c r="K919" s="9" t="s">
        <v>109</v>
      </c>
      <c r="L919" s="35" t="s">
        <v>77</v>
      </c>
      <c r="M919" s="8" t="s">
        <v>4815</v>
      </c>
      <c r="N919" t="s">
        <v>46</v>
      </c>
      <c r="O919" t="s">
        <v>34</v>
      </c>
      <c r="P919" t="s">
        <v>35</v>
      </c>
      <c r="Q919" t="s">
        <v>49</v>
      </c>
      <c r="R919" t="s">
        <v>172</v>
      </c>
      <c r="S919" t="s">
        <v>38</v>
      </c>
      <c r="T919" t="s">
        <v>81</v>
      </c>
      <c r="U919" t="s">
        <v>40</v>
      </c>
      <c r="V919" t="s">
        <v>41</v>
      </c>
      <c r="W919" t="s">
        <v>42</v>
      </c>
      <c r="X919" t="s">
        <v>53</v>
      </c>
    </row>
    <row r="920" spans="1:24" ht="13.5" customHeight="1" x14ac:dyDescent="0.45">
      <c r="A920" t="s">
        <v>4816</v>
      </c>
      <c r="B920" t="s">
        <v>25</v>
      </c>
      <c r="C920" t="s">
        <v>25</v>
      </c>
      <c r="D920" t="s">
        <v>4817</v>
      </c>
      <c r="E920">
        <v>0</v>
      </c>
      <c r="F920" t="s">
        <v>1336</v>
      </c>
      <c r="G920" s="45" t="s">
        <v>4818</v>
      </c>
      <c r="H920" t="s">
        <v>4819</v>
      </c>
      <c r="I920" t="s">
        <v>86</v>
      </c>
      <c r="J920" t="s">
        <v>77</v>
      </c>
      <c r="K920" t="s">
        <v>77</v>
      </c>
      <c r="L920" s="32" t="s">
        <v>77</v>
      </c>
      <c r="M920" t="s">
        <v>77</v>
      </c>
      <c r="N920" t="s">
        <v>78</v>
      </c>
      <c r="O920" t="s">
        <v>4820</v>
      </c>
      <c r="P920" t="s">
        <v>102</v>
      </c>
      <c r="Q920" t="s">
        <v>79</v>
      </c>
      <c r="R920" t="s">
        <v>172</v>
      </c>
      <c r="S920" t="s">
        <v>38</v>
      </c>
      <c r="T920" t="s">
        <v>39</v>
      </c>
      <c r="U920" t="s">
        <v>40</v>
      </c>
      <c r="V920" t="s">
        <v>81</v>
      </c>
      <c r="W920" t="s">
        <v>42</v>
      </c>
      <c r="X920" t="s">
        <v>115</v>
      </c>
    </row>
    <row r="921" spans="1:24" ht="13.5" customHeight="1" x14ac:dyDescent="0.45">
      <c r="A921" t="s">
        <v>4821</v>
      </c>
      <c r="B921" t="s">
        <v>25</v>
      </c>
      <c r="C921" t="s">
        <v>25</v>
      </c>
      <c r="D921" t="s">
        <v>4822</v>
      </c>
      <c r="E921" t="s">
        <v>4823</v>
      </c>
      <c r="F921">
        <v>10.1111</v>
      </c>
      <c r="G921" s="45">
        <v>13652575</v>
      </c>
      <c r="H921" t="s">
        <v>4824</v>
      </c>
      <c r="I921" s="6" t="s">
        <v>29</v>
      </c>
      <c r="J921" t="s">
        <v>4825</v>
      </c>
      <c r="K921" s="9" t="s">
        <v>31</v>
      </c>
      <c r="L921" s="32" t="s">
        <v>595</v>
      </c>
      <c r="M921" s="8" t="s">
        <v>237</v>
      </c>
      <c r="N921" t="s">
        <v>33</v>
      </c>
      <c r="O921" t="s">
        <v>34</v>
      </c>
      <c r="P921" t="s">
        <v>35</v>
      </c>
      <c r="Q921" t="s">
        <v>61</v>
      </c>
      <c r="R921" t="s">
        <v>172</v>
      </c>
      <c r="S921" t="s">
        <v>38</v>
      </c>
      <c r="T921" t="s">
        <v>39</v>
      </c>
      <c r="U921" t="s">
        <v>40</v>
      </c>
      <c r="V921" t="s">
        <v>41</v>
      </c>
      <c r="W921" t="s">
        <v>42</v>
      </c>
      <c r="X921" t="s">
        <v>43</v>
      </c>
    </row>
    <row r="922" spans="1:24" ht="13.5" customHeight="1" x14ac:dyDescent="0.45">
      <c r="A922" t="s">
        <v>4827</v>
      </c>
      <c r="E922" t="s">
        <v>4828</v>
      </c>
      <c r="G922" s="45">
        <v>27695883</v>
      </c>
      <c r="H922" t="s">
        <v>4829</v>
      </c>
      <c r="I922" s="6" t="s">
        <v>46</v>
      </c>
      <c r="J922" s="1" t="s">
        <v>4830</v>
      </c>
      <c r="K922" s="9" t="s">
        <v>109</v>
      </c>
      <c r="L922" s="32" t="s">
        <v>10285</v>
      </c>
      <c r="M922" s="8" t="s">
        <v>4831</v>
      </c>
      <c r="N922" t="s">
        <v>46</v>
      </c>
      <c r="O922" t="s">
        <v>34</v>
      </c>
      <c r="P922" t="s">
        <v>913</v>
      </c>
      <c r="Q922" t="s">
        <v>913</v>
      </c>
      <c r="R922" t="s">
        <v>172</v>
      </c>
      <c r="S922" s="1" t="s">
        <v>4832</v>
      </c>
      <c r="T922" t="s">
        <v>39</v>
      </c>
      <c r="U922" s="1" t="s">
        <v>4832</v>
      </c>
      <c r="V922" t="s">
        <v>41</v>
      </c>
      <c r="W922" s="1" t="s">
        <v>622</v>
      </c>
      <c r="X922" t="s">
        <v>53</v>
      </c>
    </row>
    <row r="923" spans="1:24" ht="13.5" customHeight="1" x14ac:dyDescent="0.45">
      <c r="A923" t="s">
        <v>4833</v>
      </c>
      <c r="B923" t="s">
        <v>25</v>
      </c>
      <c r="C923" t="s">
        <v>25</v>
      </c>
      <c r="D923" t="s">
        <v>4834</v>
      </c>
      <c r="E923" t="s">
        <v>4835</v>
      </c>
      <c r="F923">
        <v>10.1111</v>
      </c>
      <c r="G923" s="45">
        <v>17524598</v>
      </c>
      <c r="H923" t="s">
        <v>4836</v>
      </c>
      <c r="I923" s="6" t="s">
        <v>29</v>
      </c>
      <c r="J923" t="s">
        <v>4837</v>
      </c>
      <c r="K923" s="9" t="s">
        <v>31</v>
      </c>
      <c r="L923" s="32" t="s">
        <v>178</v>
      </c>
      <c r="M923" s="8" t="s">
        <v>237</v>
      </c>
      <c r="N923" t="s">
        <v>33</v>
      </c>
      <c r="O923" t="s">
        <v>34</v>
      </c>
      <c r="P923" t="s">
        <v>35</v>
      </c>
      <c r="Q923" t="s">
        <v>61</v>
      </c>
      <c r="R923" t="s">
        <v>172</v>
      </c>
      <c r="S923" t="s">
        <v>38</v>
      </c>
      <c r="T923" t="s">
        <v>39</v>
      </c>
      <c r="U923" t="s">
        <v>40</v>
      </c>
      <c r="V923" t="s">
        <v>41</v>
      </c>
      <c r="W923" t="s">
        <v>42</v>
      </c>
      <c r="X923" t="s">
        <v>53</v>
      </c>
    </row>
    <row r="924" spans="1:24" ht="13.15" customHeight="1" x14ac:dyDescent="0.45">
      <c r="A924" t="s">
        <v>4838</v>
      </c>
      <c r="B924" t="s">
        <v>25</v>
      </c>
      <c r="C924" t="s">
        <v>25</v>
      </c>
      <c r="D924" t="s">
        <v>4839</v>
      </c>
      <c r="E924" t="s">
        <v>4840</v>
      </c>
      <c r="F924">
        <v>10.1111</v>
      </c>
      <c r="G924" s="45">
        <v>13652583</v>
      </c>
      <c r="H924" t="s">
        <v>4841</v>
      </c>
      <c r="I924" s="6" t="s">
        <v>29</v>
      </c>
      <c r="J924" t="s">
        <v>4842</v>
      </c>
      <c r="K924" s="9" t="s">
        <v>31</v>
      </c>
      <c r="L924" s="32" t="s">
        <v>10276</v>
      </c>
      <c r="M924" s="8" t="s">
        <v>237</v>
      </c>
      <c r="N924" t="s">
        <v>33</v>
      </c>
      <c r="O924" t="s">
        <v>34</v>
      </c>
      <c r="P924" t="s">
        <v>35</v>
      </c>
      <c r="Q924" t="s">
        <v>61</v>
      </c>
      <c r="R924" t="s">
        <v>111</v>
      </c>
      <c r="S924" t="s">
        <v>38</v>
      </c>
      <c r="T924" t="s">
        <v>39</v>
      </c>
      <c r="U924" t="s">
        <v>40</v>
      </c>
      <c r="V924" t="s">
        <v>41</v>
      </c>
      <c r="W924" t="s">
        <v>42</v>
      </c>
      <c r="X924" t="s">
        <v>53</v>
      </c>
    </row>
    <row r="925" spans="1:24" ht="13.15" customHeight="1" x14ac:dyDescent="0.45">
      <c r="A925" t="s">
        <v>4843</v>
      </c>
      <c r="B925" t="s">
        <v>25</v>
      </c>
      <c r="C925" t="s">
        <v>25</v>
      </c>
      <c r="D925" t="s">
        <v>4844</v>
      </c>
      <c r="E925" t="s">
        <v>4845</v>
      </c>
      <c r="F925">
        <v>10.1111</v>
      </c>
      <c r="G925" s="45">
        <v>17447917</v>
      </c>
      <c r="H925" t="s">
        <v>4846</v>
      </c>
      <c r="I925" s="6" t="s">
        <v>29</v>
      </c>
      <c r="J925" t="s">
        <v>4847</v>
      </c>
      <c r="K925" s="9" t="s">
        <v>31</v>
      </c>
      <c r="L925" s="32" t="s">
        <v>32</v>
      </c>
      <c r="M925" s="8" t="s">
        <v>237</v>
      </c>
      <c r="N925" t="s">
        <v>33</v>
      </c>
      <c r="O925" t="s">
        <v>34</v>
      </c>
      <c r="P925" t="s">
        <v>35</v>
      </c>
      <c r="Q925" t="s">
        <v>61</v>
      </c>
      <c r="R925" t="s">
        <v>172</v>
      </c>
      <c r="S925" t="s">
        <v>38</v>
      </c>
      <c r="T925" t="s">
        <v>39</v>
      </c>
      <c r="U925" t="s">
        <v>40</v>
      </c>
      <c r="V925" t="s">
        <v>41</v>
      </c>
      <c r="W925" t="s">
        <v>42</v>
      </c>
      <c r="X925" t="s">
        <v>53</v>
      </c>
    </row>
    <row r="926" spans="1:24" ht="13.5" customHeight="1" x14ac:dyDescent="0.45">
      <c r="A926" t="s">
        <v>4848</v>
      </c>
      <c r="B926" t="s">
        <v>25</v>
      </c>
      <c r="C926" t="s">
        <v>25</v>
      </c>
      <c r="D926" t="s">
        <v>4849</v>
      </c>
      <c r="E926" t="s">
        <v>4849</v>
      </c>
      <c r="F926">
        <v>10.1111</v>
      </c>
      <c r="G926" s="45">
        <v>17447917</v>
      </c>
      <c r="H926" t="s">
        <v>4850</v>
      </c>
      <c r="I926" t="s">
        <v>46</v>
      </c>
      <c r="J926" t="s">
        <v>4851</v>
      </c>
      <c r="K926" t="s">
        <v>109</v>
      </c>
      <c r="L926" s="32" t="s">
        <v>4852</v>
      </c>
      <c r="M926" t="s">
        <v>4853</v>
      </c>
      <c r="N926" t="s">
        <v>46</v>
      </c>
      <c r="O926" t="str">
        <f>"http://onlinelibrary.wiley.com/page/journal/23752920/homepage/open_access_license_and_copyright.htm"</f>
        <v>http://onlinelibrary.wiley.com/page/journal/23752920/homepage/open_access_license_and_copyright.htm</v>
      </c>
      <c r="P926" t="s">
        <v>35</v>
      </c>
      <c r="Q926" t="s">
        <v>49</v>
      </c>
      <c r="R926" t="s">
        <v>172</v>
      </c>
      <c r="S926" t="s">
        <v>38</v>
      </c>
      <c r="T926" t="s">
        <v>39</v>
      </c>
      <c r="U926" t="s">
        <v>40</v>
      </c>
      <c r="V926" t="s">
        <v>41</v>
      </c>
      <c r="W926" t="s">
        <v>42</v>
      </c>
      <c r="X926" t="s">
        <v>53</v>
      </c>
    </row>
    <row r="927" spans="1:24" ht="13.5" customHeight="1" x14ac:dyDescent="0.45">
      <c r="A927" t="s">
        <v>4854</v>
      </c>
      <c r="B927" t="s">
        <v>25</v>
      </c>
      <c r="C927" t="s">
        <v>25</v>
      </c>
      <c r="D927" t="s">
        <v>4855</v>
      </c>
      <c r="E927" t="s">
        <v>4856</v>
      </c>
      <c r="F927">
        <v>10.100199999999999</v>
      </c>
      <c r="G927" s="45">
        <v>21564868</v>
      </c>
      <c r="H927" t="s">
        <v>4857</v>
      </c>
      <c r="I927" t="s">
        <v>86</v>
      </c>
      <c r="J927" t="s">
        <v>77</v>
      </c>
      <c r="K927" t="s">
        <v>486</v>
      </c>
      <c r="L927" s="32" t="s">
        <v>77</v>
      </c>
      <c r="M927" t="s">
        <v>77</v>
      </c>
      <c r="N927" t="s">
        <v>78</v>
      </c>
      <c r="O927" s="1" t="s">
        <v>4858</v>
      </c>
      <c r="P927" t="s">
        <v>79</v>
      </c>
      <c r="Q927" t="s">
        <v>79</v>
      </c>
      <c r="R927" t="s">
        <v>172</v>
      </c>
      <c r="S927" t="s">
        <v>38</v>
      </c>
      <c r="T927" t="s">
        <v>39</v>
      </c>
      <c r="U927" t="s">
        <v>40</v>
      </c>
      <c r="V927" t="s">
        <v>81</v>
      </c>
      <c r="W927" t="s">
        <v>42</v>
      </c>
      <c r="X927" t="s">
        <v>115</v>
      </c>
    </row>
    <row r="928" spans="1:24" ht="13.5" customHeight="1" x14ac:dyDescent="0.45">
      <c r="A928" t="s">
        <v>4859</v>
      </c>
      <c r="E928" t="s">
        <v>4860</v>
      </c>
      <c r="G928" s="45">
        <v>27709329</v>
      </c>
      <c r="H928" t="s">
        <v>4861</v>
      </c>
      <c r="I928" s="6" t="s">
        <v>46</v>
      </c>
      <c r="J928" s="1" t="s">
        <v>294</v>
      </c>
      <c r="K928" t="s">
        <v>4862</v>
      </c>
      <c r="L928" s="32" t="s">
        <v>77</v>
      </c>
      <c r="M928" s="1" t="s">
        <v>4863</v>
      </c>
      <c r="N928" t="s">
        <v>46</v>
      </c>
      <c r="O928" s="1" t="s">
        <v>34</v>
      </c>
      <c r="P928" t="s">
        <v>35</v>
      </c>
      <c r="Q928" t="s">
        <v>49</v>
      </c>
      <c r="R928" t="s">
        <v>50</v>
      </c>
      <c r="S928" t="s">
        <v>38</v>
      </c>
      <c r="T928" t="s">
        <v>39</v>
      </c>
      <c r="U928" s="1" t="s">
        <v>314</v>
      </c>
      <c r="V928" t="s">
        <v>41</v>
      </c>
      <c r="W928" s="1" t="s">
        <v>622</v>
      </c>
      <c r="X928" t="s">
        <v>43</v>
      </c>
    </row>
    <row r="929" spans="1:24" ht="13.5" customHeight="1" x14ac:dyDescent="0.45">
      <c r="A929" t="s">
        <v>4864</v>
      </c>
      <c r="B929" t="s">
        <v>4865</v>
      </c>
      <c r="C929" t="s">
        <v>25</v>
      </c>
      <c r="D929" t="s">
        <v>4866</v>
      </c>
      <c r="E929" t="s">
        <v>4866</v>
      </c>
      <c r="F929">
        <v>10.1111</v>
      </c>
      <c r="G929" s="45">
        <v>17494877</v>
      </c>
      <c r="H929" t="s">
        <v>4867</v>
      </c>
      <c r="I929" s="6" t="s">
        <v>29</v>
      </c>
      <c r="J929" t="s">
        <v>4868</v>
      </c>
      <c r="K929" s="9" t="s">
        <v>31</v>
      </c>
      <c r="L929" s="32" t="s">
        <v>1066</v>
      </c>
      <c r="M929" s="8" t="s">
        <v>237</v>
      </c>
      <c r="N929" t="s">
        <v>33</v>
      </c>
      <c r="O929" t="s">
        <v>34</v>
      </c>
      <c r="P929" t="s">
        <v>35</v>
      </c>
      <c r="Q929" t="s">
        <v>61</v>
      </c>
      <c r="R929" t="s">
        <v>172</v>
      </c>
      <c r="S929" t="s">
        <v>38</v>
      </c>
      <c r="T929" t="s">
        <v>39</v>
      </c>
      <c r="U929" t="s">
        <v>40</v>
      </c>
      <c r="V929" t="s">
        <v>81</v>
      </c>
      <c r="W929" t="s">
        <v>42</v>
      </c>
      <c r="X929" t="s">
        <v>115</v>
      </c>
    </row>
    <row r="930" spans="1:24" ht="13.5" customHeight="1" x14ac:dyDescent="0.45">
      <c r="A930" t="s">
        <v>4869</v>
      </c>
      <c r="B930" t="s">
        <v>25</v>
      </c>
      <c r="C930" t="s">
        <v>25</v>
      </c>
      <c r="D930" t="s">
        <v>4870</v>
      </c>
      <c r="E930" t="s">
        <v>4871</v>
      </c>
      <c r="F930">
        <v>10.100199999999999</v>
      </c>
      <c r="G930" s="45">
        <v>10991174</v>
      </c>
      <c r="H930" t="s">
        <v>4872</v>
      </c>
      <c r="I930" s="6" t="s">
        <v>29</v>
      </c>
      <c r="J930" t="s">
        <v>4873</v>
      </c>
      <c r="K930" s="9" t="s">
        <v>31</v>
      </c>
      <c r="L930" s="32" t="s">
        <v>76</v>
      </c>
      <c r="M930" s="8" t="s">
        <v>237</v>
      </c>
      <c r="N930" t="s">
        <v>33</v>
      </c>
      <c r="O930" t="s">
        <v>34</v>
      </c>
      <c r="P930" t="s">
        <v>35</v>
      </c>
      <c r="Q930" t="s">
        <v>36</v>
      </c>
      <c r="R930" t="s">
        <v>172</v>
      </c>
      <c r="S930" t="s">
        <v>38</v>
      </c>
      <c r="T930" t="s">
        <v>39</v>
      </c>
      <c r="U930" t="s">
        <v>40</v>
      </c>
      <c r="V930" t="s">
        <v>41</v>
      </c>
      <c r="W930" t="s">
        <v>42</v>
      </c>
      <c r="X930" t="s">
        <v>43</v>
      </c>
    </row>
    <row r="931" spans="1:24" ht="13.5" customHeight="1" x14ac:dyDescent="0.45">
      <c r="A931" t="s">
        <v>4874</v>
      </c>
      <c r="E931" t="s">
        <v>4875</v>
      </c>
      <c r="G931" s="45" t="s">
        <v>4876</v>
      </c>
      <c r="H931" t="s">
        <v>4877</v>
      </c>
      <c r="I931" s="6" t="s">
        <v>46</v>
      </c>
      <c r="J931" s="8" t="s">
        <v>169</v>
      </c>
      <c r="K931" t="s">
        <v>109</v>
      </c>
      <c r="L931" s="32">
        <v>3000</v>
      </c>
      <c r="N931" t="s">
        <v>46</v>
      </c>
      <c r="O931" t="s">
        <v>34</v>
      </c>
      <c r="P931" t="s">
        <v>35</v>
      </c>
      <c r="Q931" t="s">
        <v>49</v>
      </c>
      <c r="R931" t="s">
        <v>80</v>
      </c>
      <c r="S931" t="s">
        <v>38</v>
      </c>
      <c r="T931" t="s">
        <v>39</v>
      </c>
      <c r="U931" t="s">
        <v>40</v>
      </c>
      <c r="V931" t="s">
        <v>80</v>
      </c>
      <c r="W931" t="s">
        <v>42</v>
      </c>
      <c r="X931" t="s">
        <v>53</v>
      </c>
    </row>
    <row r="932" spans="1:24" ht="13.5" customHeight="1" x14ac:dyDescent="0.45">
      <c r="A932" t="s">
        <v>4878</v>
      </c>
      <c r="E932" t="s">
        <v>4879</v>
      </c>
      <c r="G932" s="45">
        <v>28326245</v>
      </c>
      <c r="H932" t="s">
        <v>4880</v>
      </c>
      <c r="I932" s="6" t="s">
        <v>46</v>
      </c>
      <c r="J932" s="3" t="s">
        <v>4881</v>
      </c>
      <c r="K932" t="s">
        <v>109</v>
      </c>
      <c r="L932" s="32" t="s">
        <v>77</v>
      </c>
      <c r="M932" s="7" t="s">
        <v>77</v>
      </c>
      <c r="N932" t="s">
        <v>46</v>
      </c>
      <c r="O932" s="1" t="s">
        <v>34</v>
      </c>
      <c r="P932" t="s">
        <v>35</v>
      </c>
      <c r="Q932" t="s">
        <v>49</v>
      </c>
      <c r="R932" t="s">
        <v>172</v>
      </c>
      <c r="S932" t="s">
        <v>38</v>
      </c>
      <c r="T932" t="s">
        <v>39</v>
      </c>
      <c r="U932" t="s">
        <v>40</v>
      </c>
      <c r="V932" t="s">
        <v>41</v>
      </c>
      <c r="W932" t="s">
        <v>42</v>
      </c>
      <c r="X932" t="s">
        <v>53</v>
      </c>
    </row>
    <row r="933" spans="1:24" ht="13.5" customHeight="1" x14ac:dyDescent="0.45">
      <c r="A933" s="38" t="s">
        <v>4882</v>
      </c>
      <c r="B933" t="s">
        <v>4882</v>
      </c>
      <c r="E933">
        <v>16877098</v>
      </c>
      <c r="G933" s="45">
        <v>16877098</v>
      </c>
      <c r="H933" t="s">
        <v>4883</v>
      </c>
      <c r="I933" t="s">
        <v>46</v>
      </c>
      <c r="J933" t="s">
        <v>4884</v>
      </c>
      <c r="K933" s="9" t="s">
        <v>48</v>
      </c>
      <c r="L933" s="32" t="s">
        <v>6624</v>
      </c>
      <c r="M933" t="s">
        <v>4884</v>
      </c>
      <c r="N933" t="s">
        <v>46</v>
      </c>
      <c r="O933" t="s">
        <v>34</v>
      </c>
      <c r="P933" t="s">
        <v>35</v>
      </c>
      <c r="Q933" t="s">
        <v>49</v>
      </c>
      <c r="R933" t="s">
        <v>50</v>
      </c>
      <c r="S933" t="s">
        <v>51</v>
      </c>
      <c r="T933" t="s">
        <v>39</v>
      </c>
      <c r="U933" t="s">
        <v>4885</v>
      </c>
      <c r="V933" t="s">
        <v>41</v>
      </c>
      <c r="W933" t="s">
        <v>4885</v>
      </c>
      <c r="X933" t="s">
        <v>53</v>
      </c>
    </row>
    <row r="934" spans="1:24" ht="13.5" customHeight="1" x14ac:dyDescent="0.45">
      <c r="A934" t="s">
        <v>4886</v>
      </c>
      <c r="B934" t="s">
        <v>25</v>
      </c>
      <c r="C934" t="s">
        <v>25</v>
      </c>
      <c r="D934" t="s">
        <v>4887</v>
      </c>
      <c r="E934" t="s">
        <v>4888</v>
      </c>
      <c r="F934">
        <v>10.1111</v>
      </c>
      <c r="G934" s="45">
        <v>14455994</v>
      </c>
      <c r="H934" t="s">
        <v>4889</v>
      </c>
      <c r="I934" s="6" t="s">
        <v>29</v>
      </c>
      <c r="J934" t="s">
        <v>4890</v>
      </c>
      <c r="K934" s="9" t="s">
        <v>59</v>
      </c>
      <c r="L934" s="32" t="s">
        <v>642</v>
      </c>
      <c r="M934" s="8" t="s">
        <v>237</v>
      </c>
      <c r="N934" t="s">
        <v>33</v>
      </c>
      <c r="O934" t="s">
        <v>34</v>
      </c>
      <c r="P934" t="s">
        <v>35</v>
      </c>
      <c r="Q934" t="s">
        <v>61</v>
      </c>
      <c r="R934" t="s">
        <v>172</v>
      </c>
      <c r="S934" t="s">
        <v>38</v>
      </c>
      <c r="T934" t="s">
        <v>39</v>
      </c>
      <c r="U934" t="s">
        <v>40</v>
      </c>
      <c r="V934" t="s">
        <v>41</v>
      </c>
      <c r="W934" t="s">
        <v>42</v>
      </c>
      <c r="X934" t="s">
        <v>53</v>
      </c>
    </row>
    <row r="935" spans="1:24" ht="13.5" customHeight="1" x14ac:dyDescent="0.45">
      <c r="A935" t="s">
        <v>4891</v>
      </c>
      <c r="B935" t="s">
        <v>25</v>
      </c>
      <c r="C935" t="s">
        <v>25</v>
      </c>
      <c r="D935" t="s">
        <v>4892</v>
      </c>
      <c r="E935" t="s">
        <v>4893</v>
      </c>
      <c r="F935">
        <v>10.100199999999999</v>
      </c>
      <c r="G935" s="45" t="s">
        <v>4894</v>
      </c>
      <c r="H935" t="s">
        <v>4895</v>
      </c>
      <c r="I935" s="6" t="s">
        <v>29</v>
      </c>
      <c r="J935" t="s">
        <v>4896</v>
      </c>
      <c r="K935" s="9" t="s">
        <v>31</v>
      </c>
      <c r="L935" s="32" t="s">
        <v>481</v>
      </c>
      <c r="M935" s="8" t="s">
        <v>237</v>
      </c>
      <c r="N935" t="s">
        <v>33</v>
      </c>
      <c r="O935" t="s">
        <v>34</v>
      </c>
      <c r="P935" t="s">
        <v>35</v>
      </c>
      <c r="Q935" t="s">
        <v>61</v>
      </c>
      <c r="R935" t="s">
        <v>50</v>
      </c>
      <c r="S935" t="s">
        <v>38</v>
      </c>
      <c r="T935" t="s">
        <v>39</v>
      </c>
      <c r="U935" t="s">
        <v>4897</v>
      </c>
      <c r="V935" t="s">
        <v>80</v>
      </c>
      <c r="W935" t="s">
        <v>42</v>
      </c>
      <c r="X935" t="s">
        <v>53</v>
      </c>
    </row>
    <row r="936" spans="1:24" ht="13.5" customHeight="1" x14ac:dyDescent="0.45">
      <c r="A936" t="s">
        <v>4898</v>
      </c>
      <c r="B936" t="s">
        <v>25</v>
      </c>
      <c r="C936" t="s">
        <v>25</v>
      </c>
      <c r="D936" t="s">
        <v>4899</v>
      </c>
      <c r="E936" t="s">
        <v>4900</v>
      </c>
      <c r="F936">
        <v>10.1111</v>
      </c>
      <c r="G936" s="45">
        <v>14682354</v>
      </c>
      <c r="H936" t="s">
        <v>4901</v>
      </c>
      <c r="I936" s="6" t="s">
        <v>29</v>
      </c>
      <c r="J936" t="s">
        <v>4902</v>
      </c>
      <c r="K936" s="9" t="s">
        <v>31</v>
      </c>
      <c r="L936" s="32" t="s">
        <v>642</v>
      </c>
      <c r="M936" s="8" t="s">
        <v>237</v>
      </c>
      <c r="N936" t="s">
        <v>33</v>
      </c>
      <c r="O936" t="s">
        <v>34</v>
      </c>
      <c r="P936" t="s">
        <v>35</v>
      </c>
      <c r="Q936" t="s">
        <v>36</v>
      </c>
      <c r="R936" t="s">
        <v>111</v>
      </c>
      <c r="S936" t="s">
        <v>38</v>
      </c>
      <c r="T936" t="s">
        <v>39</v>
      </c>
      <c r="U936" t="s">
        <v>40</v>
      </c>
      <c r="V936" t="s">
        <v>81</v>
      </c>
      <c r="W936" t="s">
        <v>42</v>
      </c>
      <c r="X936" t="s">
        <v>53</v>
      </c>
    </row>
    <row r="937" spans="1:24" ht="13.5" customHeight="1" x14ac:dyDescent="0.45">
      <c r="A937" t="s">
        <v>4903</v>
      </c>
      <c r="B937" t="s">
        <v>25</v>
      </c>
      <c r="C937" t="s">
        <v>25</v>
      </c>
      <c r="D937" t="s">
        <v>4904</v>
      </c>
      <c r="E937" t="s">
        <v>4905</v>
      </c>
      <c r="F937">
        <v>10.1111</v>
      </c>
      <c r="G937" s="45">
        <v>13652591</v>
      </c>
      <c r="H937" t="s">
        <v>4906</v>
      </c>
      <c r="I937" s="6" t="s">
        <v>29</v>
      </c>
      <c r="J937" t="s">
        <v>4907</v>
      </c>
      <c r="K937" s="9" t="s">
        <v>31</v>
      </c>
      <c r="L937" s="32" t="s">
        <v>10225</v>
      </c>
      <c r="M937" s="8" t="s">
        <v>237</v>
      </c>
      <c r="N937" t="s">
        <v>33</v>
      </c>
      <c r="O937" t="s">
        <v>34</v>
      </c>
      <c r="P937" t="s">
        <v>35</v>
      </c>
      <c r="Q937" t="s">
        <v>61</v>
      </c>
      <c r="R937" t="s">
        <v>172</v>
      </c>
      <c r="S937" t="s">
        <v>38</v>
      </c>
      <c r="T937" t="s">
        <v>39</v>
      </c>
      <c r="U937" t="s">
        <v>40</v>
      </c>
      <c r="V937" t="s">
        <v>80</v>
      </c>
      <c r="W937" t="s">
        <v>42</v>
      </c>
      <c r="X937" t="s">
        <v>43</v>
      </c>
    </row>
    <row r="938" spans="1:24" ht="13.5" customHeight="1" x14ac:dyDescent="0.45">
      <c r="A938" t="s">
        <v>4908</v>
      </c>
      <c r="B938" t="s">
        <v>25</v>
      </c>
      <c r="C938" t="s">
        <v>25</v>
      </c>
      <c r="D938" t="s">
        <v>4909</v>
      </c>
      <c r="E938" t="s">
        <v>4910</v>
      </c>
      <c r="F938">
        <v>10.1111</v>
      </c>
      <c r="G938" s="45">
        <v>14682362</v>
      </c>
      <c r="H938" t="s">
        <v>4911</v>
      </c>
      <c r="I938" s="6" t="s">
        <v>29</v>
      </c>
      <c r="J938" t="s">
        <v>4912</v>
      </c>
      <c r="K938" s="9" t="s">
        <v>31</v>
      </c>
      <c r="L938" s="32" t="s">
        <v>5250</v>
      </c>
      <c r="M938" s="8" t="s">
        <v>237</v>
      </c>
      <c r="N938" t="s">
        <v>33</v>
      </c>
      <c r="O938" t="s">
        <v>34</v>
      </c>
      <c r="P938" t="s">
        <v>35</v>
      </c>
      <c r="Q938" t="s">
        <v>36</v>
      </c>
      <c r="R938" t="s">
        <v>50</v>
      </c>
      <c r="S938" t="s">
        <v>38</v>
      </c>
      <c r="T938" t="s">
        <v>39</v>
      </c>
      <c r="U938" t="s">
        <v>40</v>
      </c>
      <c r="V938" t="s">
        <v>41</v>
      </c>
      <c r="W938" t="s">
        <v>42</v>
      </c>
      <c r="X938" t="s">
        <v>53</v>
      </c>
    </row>
    <row r="939" spans="1:24" ht="13.5" customHeight="1" x14ac:dyDescent="0.45">
      <c r="A939" t="s">
        <v>4913</v>
      </c>
      <c r="B939" t="s">
        <v>25</v>
      </c>
      <c r="C939" t="s">
        <v>25</v>
      </c>
      <c r="D939" t="s">
        <v>4914</v>
      </c>
      <c r="E939" t="s">
        <v>4915</v>
      </c>
      <c r="F939">
        <v>10.100199999999999</v>
      </c>
      <c r="G939" s="45">
        <v>20426984</v>
      </c>
      <c r="H939" t="s">
        <v>4916</v>
      </c>
      <c r="I939" s="6" t="s">
        <v>29</v>
      </c>
      <c r="J939" t="s">
        <v>4917</v>
      </c>
      <c r="K939" s="9" t="s">
        <v>59</v>
      </c>
      <c r="L939" s="32" t="s">
        <v>122</v>
      </c>
      <c r="M939" s="8" t="s">
        <v>237</v>
      </c>
      <c r="N939" t="s">
        <v>78</v>
      </c>
      <c r="O939" t="s">
        <v>34</v>
      </c>
      <c r="P939" t="s">
        <v>102</v>
      </c>
      <c r="Q939" t="s">
        <v>61</v>
      </c>
      <c r="R939" t="s">
        <v>80</v>
      </c>
      <c r="S939" t="s">
        <v>38</v>
      </c>
      <c r="T939" t="s">
        <v>39</v>
      </c>
      <c r="U939" t="s">
        <v>40</v>
      </c>
      <c r="V939" t="s">
        <v>80</v>
      </c>
      <c r="W939" t="s">
        <v>42</v>
      </c>
      <c r="X939" t="s">
        <v>53</v>
      </c>
    </row>
    <row r="940" spans="1:24" ht="13.5" customHeight="1" x14ac:dyDescent="0.45">
      <c r="A940" t="s">
        <v>4918</v>
      </c>
      <c r="B940" t="s">
        <v>25</v>
      </c>
      <c r="C940" t="s">
        <v>25</v>
      </c>
      <c r="D940" t="s">
        <v>4919</v>
      </c>
      <c r="E940" t="s">
        <v>4920</v>
      </c>
      <c r="F940">
        <v>10.100199999999999</v>
      </c>
      <c r="G940" s="45">
        <v>10991107</v>
      </c>
      <c r="H940" t="s">
        <v>4921</v>
      </c>
      <c r="I940" s="6" t="s">
        <v>29</v>
      </c>
      <c r="J940" t="s">
        <v>4922</v>
      </c>
      <c r="K940" s="9" t="s">
        <v>31</v>
      </c>
      <c r="L940" s="32" t="s">
        <v>76</v>
      </c>
      <c r="M940" s="8" t="s">
        <v>237</v>
      </c>
      <c r="N940" t="s">
        <v>33</v>
      </c>
      <c r="O940" t="s">
        <v>34</v>
      </c>
      <c r="P940" t="s">
        <v>35</v>
      </c>
      <c r="Q940" t="s">
        <v>36</v>
      </c>
      <c r="R940" t="s">
        <v>172</v>
      </c>
      <c r="S940" t="s">
        <v>38</v>
      </c>
      <c r="T940" t="s">
        <v>39</v>
      </c>
      <c r="U940" t="s">
        <v>40</v>
      </c>
      <c r="V940" t="s">
        <v>81</v>
      </c>
      <c r="W940" t="s">
        <v>42</v>
      </c>
      <c r="X940" t="s">
        <v>43</v>
      </c>
    </row>
    <row r="941" spans="1:24" ht="13.5" customHeight="1" x14ac:dyDescent="0.45">
      <c r="A941" t="s">
        <v>4923</v>
      </c>
      <c r="B941" t="s">
        <v>25</v>
      </c>
      <c r="C941" t="s">
        <v>25</v>
      </c>
      <c r="D941" t="s">
        <v>4924</v>
      </c>
      <c r="E941" t="s">
        <v>4925</v>
      </c>
      <c r="F941">
        <v>10.100199999999999</v>
      </c>
      <c r="G941" s="45">
        <v>10969853</v>
      </c>
      <c r="H941" t="s">
        <v>4926</v>
      </c>
      <c r="I941" s="6" t="s">
        <v>29</v>
      </c>
      <c r="J941" s="8" t="s">
        <v>74</v>
      </c>
      <c r="K941" s="9" t="s">
        <v>31</v>
      </c>
      <c r="L941" s="32" t="s">
        <v>4927</v>
      </c>
      <c r="M941" s="8" t="s">
        <v>237</v>
      </c>
      <c r="N941" t="s">
        <v>33</v>
      </c>
      <c r="O941" t="s">
        <v>34</v>
      </c>
      <c r="P941" t="s">
        <v>35</v>
      </c>
      <c r="Q941" t="s">
        <v>61</v>
      </c>
      <c r="R941" t="s">
        <v>172</v>
      </c>
      <c r="S941" t="s">
        <v>38</v>
      </c>
      <c r="T941" t="s">
        <v>39</v>
      </c>
      <c r="U941" t="s">
        <v>40</v>
      </c>
      <c r="V941" t="s">
        <v>41</v>
      </c>
      <c r="W941" t="s">
        <v>42</v>
      </c>
      <c r="X941" t="s">
        <v>53</v>
      </c>
    </row>
    <row r="942" spans="1:24" ht="13.5" customHeight="1" x14ac:dyDescent="0.45">
      <c r="A942" t="s">
        <v>4928</v>
      </c>
      <c r="B942" t="s">
        <v>25</v>
      </c>
      <c r="C942" t="s">
        <v>25</v>
      </c>
      <c r="D942" t="s">
        <v>4929</v>
      </c>
      <c r="E942" t="s">
        <v>4930</v>
      </c>
      <c r="F942">
        <v>10.100199999999999</v>
      </c>
      <c r="G942" s="45">
        <v>20407947</v>
      </c>
      <c r="H942" t="s">
        <v>4931</v>
      </c>
      <c r="I942" s="6" t="s">
        <v>29</v>
      </c>
      <c r="J942" s="8" t="s">
        <v>74</v>
      </c>
      <c r="K942" s="9" t="s">
        <v>31</v>
      </c>
      <c r="L942" s="32" t="s">
        <v>1655</v>
      </c>
      <c r="M942" s="8" t="s">
        <v>237</v>
      </c>
      <c r="N942" t="s">
        <v>33</v>
      </c>
      <c r="O942" t="s">
        <v>34</v>
      </c>
      <c r="P942" t="s">
        <v>35</v>
      </c>
      <c r="Q942" t="s">
        <v>61</v>
      </c>
      <c r="R942" t="s">
        <v>50</v>
      </c>
      <c r="S942" t="s">
        <v>38</v>
      </c>
      <c r="T942" t="s">
        <v>39</v>
      </c>
      <c r="U942" t="s">
        <v>40</v>
      </c>
      <c r="V942" t="s">
        <v>41</v>
      </c>
      <c r="W942" t="s">
        <v>42</v>
      </c>
      <c r="X942" t="s">
        <v>53</v>
      </c>
    </row>
    <row r="943" spans="1:24" ht="13.5" customHeight="1" x14ac:dyDescent="0.45">
      <c r="A943" t="s">
        <v>4932</v>
      </c>
      <c r="B943" t="s">
        <v>25</v>
      </c>
      <c r="C943" t="s">
        <v>25</v>
      </c>
      <c r="D943" t="s">
        <v>4933</v>
      </c>
      <c r="E943" t="s">
        <v>4934</v>
      </c>
      <c r="F943">
        <v>10.100199999999999</v>
      </c>
      <c r="G943" s="45">
        <v>10970207</v>
      </c>
      <c r="H943" t="s">
        <v>4935</v>
      </c>
      <c r="I943" s="6" t="s">
        <v>29</v>
      </c>
      <c r="K943" s="9" t="s">
        <v>31</v>
      </c>
      <c r="L943" s="32" t="s">
        <v>10226</v>
      </c>
      <c r="M943" s="8" t="s">
        <v>237</v>
      </c>
      <c r="N943" t="s">
        <v>33</v>
      </c>
      <c r="O943" t="s">
        <v>34</v>
      </c>
      <c r="P943" t="s">
        <v>35</v>
      </c>
      <c r="Q943" t="s">
        <v>61</v>
      </c>
      <c r="R943" t="s">
        <v>172</v>
      </c>
      <c r="S943" t="s">
        <v>38</v>
      </c>
      <c r="T943" t="s">
        <v>39</v>
      </c>
      <c r="U943" t="s">
        <v>40</v>
      </c>
      <c r="V943" t="s">
        <v>41</v>
      </c>
      <c r="W943" t="s">
        <v>42</v>
      </c>
      <c r="X943" t="s">
        <v>53</v>
      </c>
    </row>
    <row r="944" spans="1:24" ht="13.5" customHeight="1" x14ac:dyDescent="0.45">
      <c r="A944" t="s">
        <v>4936</v>
      </c>
      <c r="B944" t="s">
        <v>25</v>
      </c>
      <c r="C944" t="s">
        <v>25</v>
      </c>
      <c r="D944" t="s">
        <v>4937</v>
      </c>
      <c r="E944" t="s">
        <v>4938</v>
      </c>
      <c r="F944">
        <v>10.100199999999999</v>
      </c>
      <c r="G944" s="45">
        <v>10970363</v>
      </c>
      <c r="H944" t="s">
        <v>4939</v>
      </c>
      <c r="I944" s="6" t="s">
        <v>29</v>
      </c>
      <c r="J944" t="s">
        <v>4940</v>
      </c>
      <c r="K944" s="9" t="s">
        <v>31</v>
      </c>
      <c r="L944" s="32" t="s">
        <v>2087</v>
      </c>
      <c r="M944" s="8" t="s">
        <v>237</v>
      </c>
      <c r="N944" t="s">
        <v>33</v>
      </c>
      <c r="O944" t="s">
        <v>34</v>
      </c>
      <c r="P944" t="s">
        <v>35</v>
      </c>
      <c r="Q944" t="s">
        <v>61</v>
      </c>
      <c r="R944" t="s">
        <v>172</v>
      </c>
      <c r="S944" t="s">
        <v>38</v>
      </c>
      <c r="T944" t="s">
        <v>39</v>
      </c>
      <c r="U944" t="s">
        <v>40</v>
      </c>
      <c r="V944" t="s">
        <v>41</v>
      </c>
      <c r="W944" t="s">
        <v>42</v>
      </c>
      <c r="X944" t="s">
        <v>53</v>
      </c>
    </row>
    <row r="945" spans="1:24" ht="13.5" customHeight="1" x14ac:dyDescent="0.45">
      <c r="A945" t="s">
        <v>4941</v>
      </c>
      <c r="B945" t="s">
        <v>25</v>
      </c>
      <c r="C945" t="s">
        <v>25</v>
      </c>
      <c r="D945" t="s">
        <v>4942</v>
      </c>
      <c r="E945" t="s">
        <v>4943</v>
      </c>
      <c r="F945">
        <v>10.100199999999999</v>
      </c>
      <c r="G945" s="45">
        <v>10991115</v>
      </c>
      <c r="H945" t="s">
        <v>4944</v>
      </c>
      <c r="I945" s="6" t="s">
        <v>29</v>
      </c>
      <c r="K945" s="9" t="s">
        <v>31</v>
      </c>
      <c r="L945" s="32" t="s">
        <v>152</v>
      </c>
      <c r="M945" s="8" t="s">
        <v>237</v>
      </c>
      <c r="N945" t="s">
        <v>33</v>
      </c>
      <c r="O945" t="s">
        <v>34</v>
      </c>
      <c r="P945" t="s">
        <v>35</v>
      </c>
      <c r="Q945" t="s">
        <v>61</v>
      </c>
      <c r="R945" t="s">
        <v>37</v>
      </c>
      <c r="S945" t="s">
        <v>38</v>
      </c>
      <c r="T945" t="s">
        <v>39</v>
      </c>
      <c r="U945" t="s">
        <v>40</v>
      </c>
      <c r="V945" t="s">
        <v>41</v>
      </c>
      <c r="W945" t="s">
        <v>42</v>
      </c>
      <c r="X945" t="s">
        <v>53</v>
      </c>
    </row>
    <row r="946" spans="1:24" ht="13.5" customHeight="1" x14ac:dyDescent="0.45">
      <c r="A946" s="38" t="s">
        <v>4945</v>
      </c>
      <c r="B946" t="s">
        <v>4945</v>
      </c>
      <c r="E946">
        <v>16875974</v>
      </c>
      <c r="G946" s="45">
        <v>16875974</v>
      </c>
      <c r="H946" t="s">
        <v>4946</v>
      </c>
      <c r="I946" t="s">
        <v>46</v>
      </c>
      <c r="J946" t="s">
        <v>4947</v>
      </c>
      <c r="K946" s="9" t="s">
        <v>48</v>
      </c>
      <c r="L946" s="32" t="s">
        <v>10215</v>
      </c>
      <c r="M946" t="s">
        <v>4947</v>
      </c>
      <c r="N946" t="s">
        <v>46</v>
      </c>
      <c r="O946" t="s">
        <v>34</v>
      </c>
      <c r="P946" t="s">
        <v>35</v>
      </c>
      <c r="Q946" t="s">
        <v>49</v>
      </c>
      <c r="R946" t="s">
        <v>50</v>
      </c>
      <c r="S946" t="s">
        <v>51</v>
      </c>
      <c r="T946" t="s">
        <v>39</v>
      </c>
      <c r="U946" t="s">
        <v>4948</v>
      </c>
      <c r="V946" t="s">
        <v>41</v>
      </c>
      <c r="W946" t="s">
        <v>4948</v>
      </c>
      <c r="X946" t="s">
        <v>53</v>
      </c>
    </row>
    <row r="947" spans="1:24" ht="13.5" customHeight="1" x14ac:dyDescent="0.45">
      <c r="A947" s="38" t="s">
        <v>4949</v>
      </c>
      <c r="B947" t="s">
        <v>4949</v>
      </c>
      <c r="E947">
        <v>16878167</v>
      </c>
      <c r="G947" s="45">
        <v>16878167</v>
      </c>
      <c r="H947" t="s">
        <v>4950</v>
      </c>
      <c r="I947" t="s">
        <v>46</v>
      </c>
      <c r="J947" t="s">
        <v>4951</v>
      </c>
      <c r="K947" s="9" t="s">
        <v>48</v>
      </c>
      <c r="L947" s="32" t="s">
        <v>4112</v>
      </c>
      <c r="M947" t="s">
        <v>4951</v>
      </c>
      <c r="N947" t="s">
        <v>46</v>
      </c>
      <c r="O947" t="s">
        <v>34</v>
      </c>
      <c r="P947" t="s">
        <v>35</v>
      </c>
      <c r="Q947" t="s">
        <v>49</v>
      </c>
      <c r="R947" t="s">
        <v>50</v>
      </c>
      <c r="S947" t="s">
        <v>51</v>
      </c>
      <c r="T947" t="s">
        <v>39</v>
      </c>
      <c r="U947" t="s">
        <v>4952</v>
      </c>
      <c r="V947" t="s">
        <v>41</v>
      </c>
      <c r="W947" t="s">
        <v>4952</v>
      </c>
      <c r="X947" t="s">
        <v>53</v>
      </c>
    </row>
    <row r="948" spans="1:24" ht="13.5" customHeight="1" x14ac:dyDescent="0.45">
      <c r="A948" s="38" t="s">
        <v>4953</v>
      </c>
      <c r="B948" t="s">
        <v>4953</v>
      </c>
      <c r="E948">
        <v>16878779</v>
      </c>
      <c r="G948" s="45">
        <v>16878779</v>
      </c>
      <c r="H948" t="s">
        <v>4954</v>
      </c>
      <c r="I948" t="s">
        <v>46</v>
      </c>
      <c r="J948" t="s">
        <v>4955</v>
      </c>
      <c r="K948" s="9" t="s">
        <v>48</v>
      </c>
      <c r="L948" s="32" t="s">
        <v>10220</v>
      </c>
      <c r="M948" t="s">
        <v>4955</v>
      </c>
      <c r="N948" t="s">
        <v>46</v>
      </c>
      <c r="O948" t="s">
        <v>34</v>
      </c>
      <c r="P948" t="s">
        <v>35</v>
      </c>
      <c r="Q948" t="s">
        <v>49</v>
      </c>
      <c r="R948" t="s">
        <v>50</v>
      </c>
      <c r="S948" t="s">
        <v>51</v>
      </c>
      <c r="T948" t="s">
        <v>39</v>
      </c>
      <c r="U948" t="s">
        <v>4956</v>
      </c>
      <c r="V948" t="s">
        <v>41</v>
      </c>
      <c r="W948" t="s">
        <v>4956</v>
      </c>
      <c r="X948" t="s">
        <v>53</v>
      </c>
    </row>
    <row r="949" spans="1:24" ht="13.5" customHeight="1" x14ac:dyDescent="0.45">
      <c r="A949" s="38" t="s">
        <v>4957</v>
      </c>
      <c r="B949" t="s">
        <v>4957</v>
      </c>
      <c r="E949">
        <v>16875877</v>
      </c>
      <c r="G949" s="45">
        <v>16875877</v>
      </c>
      <c r="H949" t="s">
        <v>4958</v>
      </c>
      <c r="I949" t="s">
        <v>46</v>
      </c>
      <c r="J949" t="s">
        <v>4959</v>
      </c>
      <c r="K949" s="9" t="s">
        <v>48</v>
      </c>
      <c r="L949" s="32" t="s">
        <v>1928</v>
      </c>
      <c r="M949" t="s">
        <v>4959</v>
      </c>
      <c r="N949" t="s">
        <v>46</v>
      </c>
      <c r="O949" t="s">
        <v>34</v>
      </c>
      <c r="P949" t="s">
        <v>35</v>
      </c>
      <c r="Q949" t="s">
        <v>49</v>
      </c>
      <c r="R949" t="s">
        <v>50</v>
      </c>
      <c r="S949" t="s">
        <v>51</v>
      </c>
      <c r="T949" t="s">
        <v>39</v>
      </c>
      <c r="U949" t="s">
        <v>4960</v>
      </c>
      <c r="V949" t="s">
        <v>41</v>
      </c>
      <c r="W949" t="s">
        <v>4960</v>
      </c>
      <c r="X949" t="s">
        <v>53</v>
      </c>
    </row>
    <row r="950" spans="1:24" ht="13.5" customHeight="1" x14ac:dyDescent="0.45">
      <c r="A950" t="s">
        <v>4953</v>
      </c>
      <c r="B950" t="s">
        <v>25</v>
      </c>
      <c r="C950" t="s">
        <v>25</v>
      </c>
      <c r="D950" t="s">
        <v>4961</v>
      </c>
      <c r="E950" t="s">
        <v>4962</v>
      </c>
      <c r="F950">
        <v>10.1111</v>
      </c>
      <c r="G950" s="45">
        <v>17447402</v>
      </c>
      <c r="H950" t="s">
        <v>4963</v>
      </c>
      <c r="I950" s="6" t="s">
        <v>29</v>
      </c>
      <c r="J950" t="s">
        <v>4964</v>
      </c>
      <c r="K950" s="9" t="s">
        <v>31</v>
      </c>
      <c r="L950" s="32" t="s">
        <v>4965</v>
      </c>
      <c r="M950" s="8" t="s">
        <v>237</v>
      </c>
      <c r="N950" t="s">
        <v>78</v>
      </c>
      <c r="O950" t="s">
        <v>34</v>
      </c>
      <c r="P950" t="s">
        <v>79</v>
      </c>
      <c r="Q950" t="s">
        <v>79</v>
      </c>
      <c r="R950" t="s">
        <v>172</v>
      </c>
      <c r="S950" t="s">
        <v>38</v>
      </c>
      <c r="T950" t="s">
        <v>39</v>
      </c>
      <c r="U950" t="s">
        <v>40</v>
      </c>
      <c r="V950" t="s">
        <v>41</v>
      </c>
      <c r="W950" t="s">
        <v>42</v>
      </c>
      <c r="X950" t="s">
        <v>53</v>
      </c>
    </row>
    <row r="951" spans="1:24" ht="13.5" customHeight="1" x14ac:dyDescent="0.45">
      <c r="A951" t="s">
        <v>4966</v>
      </c>
      <c r="B951" t="s">
        <v>25</v>
      </c>
      <c r="C951" t="s">
        <v>25</v>
      </c>
      <c r="D951" t="s">
        <v>4967</v>
      </c>
      <c r="E951" t="s">
        <v>4968</v>
      </c>
      <c r="F951">
        <v>10.1111</v>
      </c>
      <c r="G951" s="45">
        <v>20411294</v>
      </c>
      <c r="H951" t="s">
        <v>4969</v>
      </c>
      <c r="I951" s="6" t="s">
        <v>29</v>
      </c>
      <c r="J951" t="s">
        <v>4970</v>
      </c>
      <c r="K951" s="9" t="s">
        <v>31</v>
      </c>
      <c r="L951" s="32" t="s">
        <v>132</v>
      </c>
      <c r="M951" s="8" t="s">
        <v>237</v>
      </c>
      <c r="N951" t="s">
        <v>78</v>
      </c>
      <c r="O951" t="s">
        <v>34</v>
      </c>
      <c r="P951" t="s">
        <v>102</v>
      </c>
      <c r="Q951" t="s">
        <v>61</v>
      </c>
      <c r="R951" t="s">
        <v>37</v>
      </c>
      <c r="S951" t="s">
        <v>38</v>
      </c>
      <c r="T951" t="s">
        <v>39</v>
      </c>
      <c r="U951" t="s">
        <v>40</v>
      </c>
      <c r="V951" t="s">
        <v>41</v>
      </c>
      <c r="W951" t="s">
        <v>42</v>
      </c>
      <c r="X951" t="s">
        <v>53</v>
      </c>
    </row>
    <row r="952" spans="1:24" ht="13.5" customHeight="1" x14ac:dyDescent="0.45">
      <c r="A952" t="s">
        <v>4971</v>
      </c>
      <c r="B952" t="s">
        <v>25</v>
      </c>
      <c r="C952" t="s">
        <v>25</v>
      </c>
      <c r="D952" t="s">
        <v>4972</v>
      </c>
      <c r="E952" t="s">
        <v>4973</v>
      </c>
      <c r="F952">
        <v>10.1111</v>
      </c>
      <c r="G952" s="45">
        <v>14734192</v>
      </c>
      <c r="H952" t="s">
        <v>4974</v>
      </c>
      <c r="I952" s="6" t="s">
        <v>29</v>
      </c>
      <c r="J952" t="s">
        <v>4975</v>
      </c>
      <c r="K952" s="9" t="s">
        <v>31</v>
      </c>
      <c r="L952" s="32" t="s">
        <v>32</v>
      </c>
      <c r="M952" s="8" t="s">
        <v>237</v>
      </c>
      <c r="N952" t="s">
        <v>33</v>
      </c>
      <c r="O952" t="s">
        <v>34</v>
      </c>
      <c r="P952" t="s">
        <v>35</v>
      </c>
      <c r="Q952" t="s">
        <v>36</v>
      </c>
      <c r="R952" t="s">
        <v>172</v>
      </c>
      <c r="S952" t="s">
        <v>38</v>
      </c>
      <c r="T952" t="s">
        <v>39</v>
      </c>
      <c r="U952" t="s">
        <v>40</v>
      </c>
      <c r="V952" t="s">
        <v>41</v>
      </c>
      <c r="W952" t="s">
        <v>42</v>
      </c>
      <c r="X952" t="s">
        <v>43</v>
      </c>
    </row>
    <row r="953" spans="1:24" ht="13.5" customHeight="1" x14ac:dyDescent="0.45">
      <c r="A953" t="s">
        <v>456</v>
      </c>
      <c r="B953" t="s">
        <v>25</v>
      </c>
      <c r="C953" t="s">
        <v>25</v>
      </c>
      <c r="D953" t="s">
        <v>4976</v>
      </c>
      <c r="E953" t="s">
        <v>4977</v>
      </c>
      <c r="F953">
        <v>10.100199999999999</v>
      </c>
      <c r="G953" s="45">
        <v>15569187</v>
      </c>
      <c r="H953" t="s">
        <v>4978</v>
      </c>
      <c r="I953" s="6" t="s">
        <v>29</v>
      </c>
      <c r="J953" t="s">
        <v>4979</v>
      </c>
      <c r="K953" s="9" t="s">
        <v>31</v>
      </c>
      <c r="L953" s="32" t="s">
        <v>5250</v>
      </c>
      <c r="M953" s="8" t="s">
        <v>237</v>
      </c>
      <c r="N953" t="s">
        <v>33</v>
      </c>
      <c r="O953" t="s">
        <v>34</v>
      </c>
      <c r="P953" t="s">
        <v>35</v>
      </c>
      <c r="Q953" t="s">
        <v>61</v>
      </c>
      <c r="R953" t="s">
        <v>80</v>
      </c>
      <c r="S953" t="s">
        <v>38</v>
      </c>
      <c r="T953" t="s">
        <v>39</v>
      </c>
      <c r="U953" t="s">
        <v>40</v>
      </c>
      <c r="V953" t="s">
        <v>41</v>
      </c>
      <c r="W953" t="s">
        <v>42</v>
      </c>
      <c r="X953" t="s">
        <v>43</v>
      </c>
    </row>
    <row r="954" spans="1:24" ht="13.5" customHeight="1" x14ac:dyDescent="0.45">
      <c r="A954" t="s">
        <v>4980</v>
      </c>
      <c r="B954" t="s">
        <v>25</v>
      </c>
      <c r="C954" t="s">
        <v>25</v>
      </c>
      <c r="D954" t="s">
        <v>4981</v>
      </c>
      <c r="E954" t="s">
        <v>4982</v>
      </c>
      <c r="F954">
        <v>10.1111</v>
      </c>
      <c r="G954" s="45">
        <v>14768070</v>
      </c>
      <c r="H954" t="s">
        <v>4983</v>
      </c>
      <c r="I954" s="6" t="s">
        <v>29</v>
      </c>
      <c r="J954" t="s">
        <v>4984</v>
      </c>
      <c r="K954" s="9" t="s">
        <v>31</v>
      </c>
      <c r="L954" s="32" t="s">
        <v>76</v>
      </c>
      <c r="M954" s="8" t="s">
        <v>237</v>
      </c>
      <c r="N954" t="s">
        <v>33</v>
      </c>
      <c r="O954" t="s">
        <v>34</v>
      </c>
      <c r="P954" t="s">
        <v>35</v>
      </c>
      <c r="Q954" t="s">
        <v>36</v>
      </c>
      <c r="R954" t="s">
        <v>172</v>
      </c>
      <c r="S954" t="s">
        <v>38</v>
      </c>
      <c r="T954" t="s">
        <v>39</v>
      </c>
      <c r="U954" t="s">
        <v>40</v>
      </c>
      <c r="V954" t="s">
        <v>80</v>
      </c>
      <c r="W954" t="s">
        <v>42</v>
      </c>
      <c r="X954" t="s">
        <v>43</v>
      </c>
    </row>
    <row r="955" spans="1:24" ht="13.5" customHeight="1" x14ac:dyDescent="0.45">
      <c r="A955" t="s">
        <v>4985</v>
      </c>
      <c r="B955" t="s">
        <v>25</v>
      </c>
      <c r="C955" t="s">
        <v>25</v>
      </c>
      <c r="D955" t="s">
        <v>4986</v>
      </c>
      <c r="E955" t="s">
        <v>4987</v>
      </c>
      <c r="F955">
        <v>10.1111</v>
      </c>
      <c r="G955" s="45">
        <v>10991123</v>
      </c>
      <c r="H955" t="s">
        <v>4988</v>
      </c>
      <c r="I955" s="6" t="s">
        <v>29</v>
      </c>
      <c r="J955" t="s">
        <v>4989</v>
      </c>
      <c r="K955" s="9" t="s">
        <v>31</v>
      </c>
      <c r="L955" s="32" t="s">
        <v>5250</v>
      </c>
      <c r="M955" s="8" t="s">
        <v>237</v>
      </c>
      <c r="N955" t="s">
        <v>33</v>
      </c>
      <c r="O955" t="s">
        <v>34</v>
      </c>
      <c r="P955" t="s">
        <v>35</v>
      </c>
      <c r="Q955" t="s">
        <v>36</v>
      </c>
      <c r="R955" t="s">
        <v>172</v>
      </c>
      <c r="S955" t="s">
        <v>38</v>
      </c>
      <c r="T955" t="s">
        <v>39</v>
      </c>
      <c r="U955" t="s">
        <v>40</v>
      </c>
      <c r="V955" t="s">
        <v>41</v>
      </c>
      <c r="W955" t="s">
        <v>42</v>
      </c>
      <c r="X955" t="s">
        <v>43</v>
      </c>
    </row>
    <row r="956" spans="1:24" ht="13.5" customHeight="1" x14ac:dyDescent="0.45">
      <c r="A956" s="38" t="s">
        <v>4990</v>
      </c>
      <c r="B956" t="s">
        <v>4990</v>
      </c>
      <c r="E956">
        <v>16878795</v>
      </c>
      <c r="G956" s="45">
        <v>16878795</v>
      </c>
      <c r="H956" t="s">
        <v>4991</v>
      </c>
      <c r="I956" t="s">
        <v>46</v>
      </c>
      <c r="J956" t="s">
        <v>4992</v>
      </c>
      <c r="K956" s="9" t="s">
        <v>48</v>
      </c>
      <c r="L956" s="32" t="s">
        <v>4112</v>
      </c>
      <c r="M956" t="s">
        <v>4992</v>
      </c>
      <c r="N956" t="s">
        <v>46</v>
      </c>
      <c r="O956" t="s">
        <v>34</v>
      </c>
      <c r="P956" t="s">
        <v>35</v>
      </c>
      <c r="Q956" t="s">
        <v>49</v>
      </c>
      <c r="R956" t="s">
        <v>50</v>
      </c>
      <c r="S956" t="s">
        <v>51</v>
      </c>
      <c r="T956" t="s">
        <v>39</v>
      </c>
      <c r="U956" t="s">
        <v>4993</v>
      </c>
      <c r="V956" t="s">
        <v>41</v>
      </c>
      <c r="W956" t="s">
        <v>4993</v>
      </c>
      <c r="X956" t="s">
        <v>53</v>
      </c>
    </row>
    <row r="957" spans="1:24" ht="13.5" customHeight="1" x14ac:dyDescent="0.45">
      <c r="A957" s="38" t="s">
        <v>4994</v>
      </c>
      <c r="B957" t="s">
        <v>4994</v>
      </c>
      <c r="E957">
        <v>16874196</v>
      </c>
      <c r="G957" s="45">
        <v>16874196</v>
      </c>
      <c r="H957" t="s">
        <v>4995</v>
      </c>
      <c r="I957" t="s">
        <v>46</v>
      </c>
      <c r="J957" t="s">
        <v>4996</v>
      </c>
      <c r="K957" s="9" t="s">
        <v>48</v>
      </c>
      <c r="L957" s="32" t="s">
        <v>4112</v>
      </c>
      <c r="M957" t="s">
        <v>4996</v>
      </c>
      <c r="N957" t="s">
        <v>46</v>
      </c>
      <c r="O957" t="s">
        <v>34</v>
      </c>
      <c r="P957" t="s">
        <v>35</v>
      </c>
      <c r="Q957" t="s">
        <v>49</v>
      </c>
      <c r="R957" t="s">
        <v>50</v>
      </c>
      <c r="S957" t="s">
        <v>51</v>
      </c>
      <c r="T957" t="s">
        <v>39</v>
      </c>
      <c r="U957" t="s">
        <v>4997</v>
      </c>
      <c r="V957" t="s">
        <v>41</v>
      </c>
      <c r="W957" t="s">
        <v>4997</v>
      </c>
      <c r="X957" t="s">
        <v>53</v>
      </c>
    </row>
    <row r="958" spans="1:24" ht="13.5" customHeight="1" x14ac:dyDescent="0.45">
      <c r="A958" s="38" t="s">
        <v>4998</v>
      </c>
      <c r="B958" t="s">
        <v>4998</v>
      </c>
      <c r="E958">
        <v>20903189</v>
      </c>
      <c r="G958" s="45">
        <v>20903189</v>
      </c>
      <c r="H958" t="s">
        <v>4999</v>
      </c>
      <c r="I958" t="s">
        <v>46</v>
      </c>
      <c r="J958" t="s">
        <v>5000</v>
      </c>
      <c r="K958" s="9" t="s">
        <v>48</v>
      </c>
      <c r="L958" s="32" t="s">
        <v>4112</v>
      </c>
      <c r="M958" t="s">
        <v>5000</v>
      </c>
      <c r="N958" t="s">
        <v>46</v>
      </c>
      <c r="O958" t="s">
        <v>34</v>
      </c>
      <c r="P958" t="s">
        <v>35</v>
      </c>
      <c r="Q958" t="s">
        <v>49</v>
      </c>
      <c r="R958" t="s">
        <v>50</v>
      </c>
      <c r="S958" t="s">
        <v>51</v>
      </c>
      <c r="T958" t="s">
        <v>39</v>
      </c>
      <c r="U958" t="s">
        <v>5001</v>
      </c>
      <c r="V958" t="s">
        <v>41</v>
      </c>
      <c r="W958" t="s">
        <v>5001</v>
      </c>
      <c r="X958" t="s">
        <v>53</v>
      </c>
    </row>
    <row r="959" spans="1:24" ht="13.5" customHeight="1" x14ac:dyDescent="0.45">
      <c r="A959" t="s">
        <v>5002</v>
      </c>
      <c r="B959" t="s">
        <v>25</v>
      </c>
      <c r="C959" t="s">
        <v>25</v>
      </c>
      <c r="D959" t="s">
        <v>5003</v>
      </c>
      <c r="E959" t="s">
        <v>5004</v>
      </c>
      <c r="F959">
        <v>10.100199999999999</v>
      </c>
      <c r="G959" s="45">
        <v>10970215</v>
      </c>
      <c r="H959" t="s">
        <v>5005</v>
      </c>
      <c r="I959" s="6" t="s">
        <v>29</v>
      </c>
      <c r="J959" t="s">
        <v>5006</v>
      </c>
      <c r="K959" s="9" t="s">
        <v>31</v>
      </c>
      <c r="L959" s="32" t="s">
        <v>10275</v>
      </c>
      <c r="M959" t="s">
        <v>5007</v>
      </c>
      <c r="N959" t="s">
        <v>33</v>
      </c>
      <c r="O959" t="s">
        <v>34</v>
      </c>
      <c r="P959" t="s">
        <v>35</v>
      </c>
      <c r="Q959" t="s">
        <v>61</v>
      </c>
      <c r="R959" t="s">
        <v>111</v>
      </c>
      <c r="S959" t="s">
        <v>38</v>
      </c>
      <c r="T959" t="s">
        <v>39</v>
      </c>
      <c r="U959" t="s">
        <v>5008</v>
      </c>
      <c r="V959" t="s">
        <v>41</v>
      </c>
      <c r="W959" t="s">
        <v>42</v>
      </c>
      <c r="X959" t="s">
        <v>53</v>
      </c>
    </row>
    <row r="960" spans="1:24" ht="13.5" customHeight="1" x14ac:dyDescent="0.45">
      <c r="A960" s="38" t="s">
        <v>5009</v>
      </c>
      <c r="B960" t="s">
        <v>5009</v>
      </c>
      <c r="E960">
        <v>16878884</v>
      </c>
      <c r="G960" s="45">
        <v>16878884</v>
      </c>
      <c r="H960" t="s">
        <v>5010</v>
      </c>
      <c r="I960" t="s">
        <v>46</v>
      </c>
      <c r="J960" t="s">
        <v>5011</v>
      </c>
      <c r="K960" s="9" t="s">
        <v>48</v>
      </c>
      <c r="L960" s="32" t="s">
        <v>6624</v>
      </c>
      <c r="M960" t="s">
        <v>5011</v>
      </c>
      <c r="N960" t="s">
        <v>46</v>
      </c>
      <c r="O960" t="s">
        <v>34</v>
      </c>
      <c r="P960" t="s">
        <v>35</v>
      </c>
      <c r="Q960" t="s">
        <v>49</v>
      </c>
      <c r="R960" t="s">
        <v>50</v>
      </c>
      <c r="S960" t="s">
        <v>51</v>
      </c>
      <c r="T960" t="s">
        <v>39</v>
      </c>
      <c r="U960" t="s">
        <v>5012</v>
      </c>
      <c r="V960" t="s">
        <v>41</v>
      </c>
      <c r="W960" t="s">
        <v>5012</v>
      </c>
      <c r="X960" t="s">
        <v>53</v>
      </c>
    </row>
    <row r="961" spans="1:24" ht="13.5" customHeight="1" x14ac:dyDescent="0.45">
      <c r="A961" t="s">
        <v>5013</v>
      </c>
      <c r="E961" s="48" t="s">
        <v>5014</v>
      </c>
      <c r="G961" s="48">
        <v>25783270</v>
      </c>
      <c r="H961" t="s">
        <v>5015</v>
      </c>
      <c r="I961" t="s">
        <v>46</v>
      </c>
      <c r="J961" s="1" t="s">
        <v>5016</v>
      </c>
      <c r="K961" s="9" t="s">
        <v>109</v>
      </c>
      <c r="L961" s="32" t="s">
        <v>4136</v>
      </c>
      <c r="M961" s="1" t="s">
        <v>5017</v>
      </c>
      <c r="N961" t="s">
        <v>46</v>
      </c>
      <c r="O961" s="1" t="s">
        <v>345</v>
      </c>
      <c r="P961" t="s">
        <v>35</v>
      </c>
      <c r="Q961" t="s">
        <v>49</v>
      </c>
      <c r="R961" t="s">
        <v>50</v>
      </c>
      <c r="S961" t="s">
        <v>38</v>
      </c>
      <c r="T961" t="s">
        <v>39</v>
      </c>
      <c r="U961" t="s">
        <v>40</v>
      </c>
      <c r="V961" t="s">
        <v>41</v>
      </c>
      <c r="W961" t="s">
        <v>42</v>
      </c>
      <c r="X961" t="s">
        <v>53</v>
      </c>
    </row>
    <row r="962" spans="1:24" ht="13.5" customHeight="1" x14ac:dyDescent="0.45">
      <c r="A962" s="38" t="s">
        <v>5018</v>
      </c>
      <c r="B962" t="s">
        <v>5018</v>
      </c>
      <c r="E962">
        <v>16878078</v>
      </c>
      <c r="G962" s="45">
        <v>16878078</v>
      </c>
      <c r="H962" t="s">
        <v>5019</v>
      </c>
      <c r="I962" t="s">
        <v>46</v>
      </c>
      <c r="J962" t="s">
        <v>5020</v>
      </c>
      <c r="K962" s="9" t="s">
        <v>48</v>
      </c>
      <c r="L962" s="32" t="s">
        <v>10258</v>
      </c>
      <c r="M962" t="s">
        <v>5020</v>
      </c>
      <c r="N962" t="s">
        <v>46</v>
      </c>
      <c r="O962" t="s">
        <v>34</v>
      </c>
      <c r="P962" t="s">
        <v>35</v>
      </c>
      <c r="Q962" t="s">
        <v>49</v>
      </c>
      <c r="R962" t="s">
        <v>50</v>
      </c>
      <c r="S962" t="s">
        <v>51</v>
      </c>
      <c r="T962" t="s">
        <v>39</v>
      </c>
      <c r="U962" t="s">
        <v>5021</v>
      </c>
      <c r="V962" t="s">
        <v>41</v>
      </c>
      <c r="W962" t="s">
        <v>5021</v>
      </c>
      <c r="X962" t="s">
        <v>53</v>
      </c>
    </row>
    <row r="963" spans="1:24" ht="13.5" customHeight="1" x14ac:dyDescent="0.45">
      <c r="A963" t="s">
        <v>5022</v>
      </c>
      <c r="B963" t="s">
        <v>25</v>
      </c>
      <c r="C963" t="s">
        <v>25</v>
      </c>
      <c r="D963" t="s">
        <v>5023</v>
      </c>
      <c r="E963" t="s">
        <v>5024</v>
      </c>
      <c r="F963">
        <v>10.100199999999999</v>
      </c>
      <c r="G963" s="45">
        <v>10974601</v>
      </c>
      <c r="H963" t="s">
        <v>5025</v>
      </c>
      <c r="I963" s="6" t="s">
        <v>29</v>
      </c>
      <c r="J963" t="s">
        <v>5026</v>
      </c>
      <c r="K963" s="9" t="s">
        <v>31</v>
      </c>
      <c r="L963" s="32" t="s">
        <v>2206</v>
      </c>
      <c r="M963" s="8" t="s">
        <v>237</v>
      </c>
      <c r="N963" t="s">
        <v>33</v>
      </c>
      <c r="O963" t="s">
        <v>34</v>
      </c>
      <c r="P963" t="s">
        <v>35</v>
      </c>
      <c r="Q963" t="s">
        <v>61</v>
      </c>
      <c r="R963" t="s">
        <v>172</v>
      </c>
      <c r="S963" t="s">
        <v>38</v>
      </c>
      <c r="T963" t="s">
        <v>39</v>
      </c>
      <c r="U963" t="s">
        <v>40</v>
      </c>
      <c r="V963" t="s">
        <v>41</v>
      </c>
      <c r="W963" t="s">
        <v>42</v>
      </c>
      <c r="X963" t="s">
        <v>53</v>
      </c>
    </row>
    <row r="964" spans="1:24" ht="13.5" customHeight="1" x14ac:dyDescent="0.45">
      <c r="A964" t="s">
        <v>5027</v>
      </c>
      <c r="B964" t="s">
        <v>25</v>
      </c>
      <c r="C964" t="s">
        <v>25</v>
      </c>
      <c r="D964" t="s">
        <v>5028</v>
      </c>
      <c r="E964" t="s">
        <v>5029</v>
      </c>
      <c r="F964">
        <v>10.100199999999999</v>
      </c>
      <c r="G964" s="45" t="s">
        <v>5030</v>
      </c>
      <c r="H964" t="s">
        <v>5031</v>
      </c>
      <c r="I964" s="6" t="s">
        <v>29</v>
      </c>
      <c r="J964" s="8" t="s">
        <v>74</v>
      </c>
      <c r="K964" s="9" t="s">
        <v>31</v>
      </c>
      <c r="L964" s="32" t="s">
        <v>2620</v>
      </c>
      <c r="M964" s="8" t="s">
        <v>237</v>
      </c>
      <c r="N964" t="s">
        <v>33</v>
      </c>
      <c r="O964" t="s">
        <v>34</v>
      </c>
      <c r="P964" t="s">
        <v>35</v>
      </c>
      <c r="Q964" t="s">
        <v>61</v>
      </c>
      <c r="R964" t="s">
        <v>37</v>
      </c>
      <c r="S964" t="s">
        <v>38</v>
      </c>
      <c r="T964" t="s">
        <v>39</v>
      </c>
      <c r="U964" t="s">
        <v>40</v>
      </c>
      <c r="V964" t="s">
        <v>41</v>
      </c>
      <c r="W964" t="s">
        <v>42</v>
      </c>
      <c r="X964" t="s">
        <v>53</v>
      </c>
    </row>
    <row r="965" spans="1:24" ht="13.5" customHeight="1" x14ac:dyDescent="0.45">
      <c r="A965" t="s">
        <v>5033</v>
      </c>
      <c r="B965" t="s">
        <v>25</v>
      </c>
      <c r="C965" t="s">
        <v>25</v>
      </c>
      <c r="D965" t="s">
        <v>5034</v>
      </c>
      <c r="E965" t="s">
        <v>5035</v>
      </c>
      <c r="F965">
        <v>10.100199999999999</v>
      </c>
      <c r="G965" s="45">
        <v>10970088</v>
      </c>
      <c r="H965" t="s">
        <v>5036</v>
      </c>
      <c r="I965" s="6" t="s">
        <v>29</v>
      </c>
      <c r="J965" s="8" t="s">
        <v>74</v>
      </c>
      <c r="K965" t="s">
        <v>31</v>
      </c>
      <c r="L965" s="32" t="s">
        <v>690</v>
      </c>
      <c r="M965" s="8" t="s">
        <v>237</v>
      </c>
      <c r="N965" t="s">
        <v>33</v>
      </c>
      <c r="O965" t="s">
        <v>34</v>
      </c>
      <c r="P965" t="s">
        <v>35</v>
      </c>
      <c r="Q965" t="s">
        <v>61</v>
      </c>
      <c r="R965" t="s">
        <v>37</v>
      </c>
      <c r="S965" t="s">
        <v>38</v>
      </c>
      <c r="T965" t="s">
        <v>39</v>
      </c>
      <c r="U965" t="s">
        <v>40</v>
      </c>
      <c r="V965" t="s">
        <v>41</v>
      </c>
      <c r="W965" t="s">
        <v>42</v>
      </c>
      <c r="X965" t="s">
        <v>53</v>
      </c>
    </row>
    <row r="966" spans="1:24" ht="13.5" customHeight="1" x14ac:dyDescent="0.45">
      <c r="A966" s="38" t="s">
        <v>5037</v>
      </c>
      <c r="B966" t="s">
        <v>5037</v>
      </c>
      <c r="E966">
        <v>17421241</v>
      </c>
      <c r="G966" s="45">
        <v>17421241</v>
      </c>
      <c r="H966" t="s">
        <v>5038</v>
      </c>
      <c r="I966" t="s">
        <v>46</v>
      </c>
      <c r="J966" t="s">
        <v>5039</v>
      </c>
      <c r="K966" s="9" t="s">
        <v>48</v>
      </c>
      <c r="L966" s="32">
        <v>2700</v>
      </c>
      <c r="M966" t="s">
        <v>5039</v>
      </c>
      <c r="N966" t="s">
        <v>46</v>
      </c>
      <c r="O966" t="s">
        <v>34</v>
      </c>
      <c r="P966" t="s">
        <v>35</v>
      </c>
      <c r="Q966" t="s">
        <v>49</v>
      </c>
      <c r="R966" t="s">
        <v>50</v>
      </c>
      <c r="S966" t="s">
        <v>51</v>
      </c>
      <c r="T966" t="s">
        <v>39</v>
      </c>
      <c r="U966" t="s">
        <v>5040</v>
      </c>
      <c r="V966" t="s">
        <v>41</v>
      </c>
      <c r="W966" t="s">
        <v>5040</v>
      </c>
      <c r="X966" t="s">
        <v>53</v>
      </c>
    </row>
    <row r="967" spans="1:24" ht="13.5" customHeight="1" x14ac:dyDescent="0.45">
      <c r="A967" t="s">
        <v>5041</v>
      </c>
      <c r="B967" t="s">
        <v>25</v>
      </c>
      <c r="C967" t="s">
        <v>25</v>
      </c>
      <c r="D967" t="s">
        <v>5042</v>
      </c>
      <c r="E967" t="s">
        <v>5043</v>
      </c>
      <c r="F967">
        <v>10.100199999999999</v>
      </c>
      <c r="G967" s="45">
        <v>10991131</v>
      </c>
      <c r="H967" t="s">
        <v>5044</v>
      </c>
      <c r="I967" s="6" t="s">
        <v>29</v>
      </c>
      <c r="J967" t="s">
        <v>5045</v>
      </c>
      <c r="K967" s="9" t="s">
        <v>31</v>
      </c>
      <c r="L967" s="32" t="s">
        <v>883</v>
      </c>
      <c r="M967" s="8" t="s">
        <v>237</v>
      </c>
      <c r="N967" t="s">
        <v>33</v>
      </c>
      <c r="O967" t="s">
        <v>34</v>
      </c>
      <c r="P967" t="s">
        <v>35</v>
      </c>
      <c r="Q967" t="s">
        <v>61</v>
      </c>
      <c r="R967" t="s">
        <v>172</v>
      </c>
      <c r="S967" t="s">
        <v>38</v>
      </c>
      <c r="T967" t="s">
        <v>39</v>
      </c>
      <c r="U967" t="s">
        <v>40</v>
      </c>
      <c r="V967" t="s">
        <v>41</v>
      </c>
      <c r="W967" t="s">
        <v>42</v>
      </c>
      <c r="X967" t="s">
        <v>53</v>
      </c>
    </row>
    <row r="968" spans="1:24" ht="13.5" customHeight="1" x14ac:dyDescent="0.45">
      <c r="A968" s="38" t="s">
        <v>5046</v>
      </c>
      <c r="B968" t="s">
        <v>5046</v>
      </c>
      <c r="E968">
        <v>16877055</v>
      </c>
      <c r="G968" s="45">
        <v>16877055</v>
      </c>
      <c r="H968" t="s">
        <v>5047</v>
      </c>
      <c r="I968" t="s">
        <v>46</v>
      </c>
      <c r="J968" t="s">
        <v>5048</v>
      </c>
      <c r="K968" s="9" t="s">
        <v>48</v>
      </c>
      <c r="L968" s="32" t="s">
        <v>4112</v>
      </c>
      <c r="M968" t="s">
        <v>5048</v>
      </c>
      <c r="N968" t="s">
        <v>46</v>
      </c>
      <c r="O968" t="s">
        <v>34</v>
      </c>
      <c r="P968" t="s">
        <v>35</v>
      </c>
      <c r="Q968" t="s">
        <v>49</v>
      </c>
      <c r="R968" t="s">
        <v>50</v>
      </c>
      <c r="S968" t="s">
        <v>51</v>
      </c>
      <c r="T968" t="s">
        <v>39</v>
      </c>
      <c r="U968" t="s">
        <v>5049</v>
      </c>
      <c r="V968" t="s">
        <v>41</v>
      </c>
      <c r="W968" t="s">
        <v>5049</v>
      </c>
      <c r="X968" t="s">
        <v>53</v>
      </c>
    </row>
    <row r="969" spans="1:24" ht="13.5" customHeight="1" x14ac:dyDescent="0.45">
      <c r="A969" t="s">
        <v>5050</v>
      </c>
      <c r="B969" t="s">
        <v>25</v>
      </c>
      <c r="C969" t="s">
        <v>25</v>
      </c>
      <c r="D969" t="s">
        <v>5051</v>
      </c>
      <c r="E969" t="s">
        <v>5052</v>
      </c>
      <c r="F969">
        <v>10.1111</v>
      </c>
      <c r="G969" s="45">
        <v>14706431</v>
      </c>
      <c r="H969" t="s">
        <v>5053</v>
      </c>
      <c r="I969" s="6" t="s">
        <v>29</v>
      </c>
      <c r="J969" s="13" t="s">
        <v>5054</v>
      </c>
      <c r="K969" s="9" t="s">
        <v>31</v>
      </c>
      <c r="L969" s="32" t="s">
        <v>852</v>
      </c>
      <c r="M969" s="42" t="s">
        <v>237</v>
      </c>
      <c r="N969" t="s">
        <v>33</v>
      </c>
      <c r="O969" t="s">
        <v>34</v>
      </c>
      <c r="P969" t="s">
        <v>35</v>
      </c>
      <c r="Q969" t="s">
        <v>36</v>
      </c>
      <c r="R969" t="s">
        <v>172</v>
      </c>
      <c r="S969" t="s">
        <v>38</v>
      </c>
      <c r="T969" s="13" t="s">
        <v>39</v>
      </c>
      <c r="U969" s="13" t="s">
        <v>40</v>
      </c>
      <c r="V969" t="s">
        <v>41</v>
      </c>
      <c r="W969" s="13" t="s">
        <v>42</v>
      </c>
      <c r="X969" t="s">
        <v>43</v>
      </c>
    </row>
    <row r="970" spans="1:24" ht="13.5" customHeight="1" x14ac:dyDescent="0.45">
      <c r="A970" t="s">
        <v>5055</v>
      </c>
      <c r="B970" t="s">
        <v>25</v>
      </c>
      <c r="C970" t="s">
        <v>25</v>
      </c>
      <c r="D970" t="s">
        <v>5056</v>
      </c>
      <c r="E970" t="s">
        <v>5057</v>
      </c>
      <c r="F970">
        <v>10.1111</v>
      </c>
      <c r="G970" s="45">
        <v>14682494</v>
      </c>
      <c r="H970" t="s">
        <v>5058</v>
      </c>
      <c r="I970" s="6" t="s">
        <v>29</v>
      </c>
      <c r="J970" t="s">
        <v>5059</v>
      </c>
      <c r="K970" s="9" t="s">
        <v>31</v>
      </c>
      <c r="L970" s="32" t="s">
        <v>642</v>
      </c>
      <c r="M970" s="14" t="s">
        <v>237</v>
      </c>
      <c r="N970" t="s">
        <v>33</v>
      </c>
      <c r="O970" t="s">
        <v>34</v>
      </c>
      <c r="P970" t="s">
        <v>35</v>
      </c>
      <c r="Q970" t="s">
        <v>61</v>
      </c>
      <c r="R970" t="s">
        <v>172</v>
      </c>
      <c r="S970" t="s">
        <v>38</v>
      </c>
      <c r="T970" t="s">
        <v>39</v>
      </c>
      <c r="U970" t="s">
        <v>40</v>
      </c>
      <c r="V970" t="s">
        <v>41</v>
      </c>
      <c r="W970" t="s">
        <v>42</v>
      </c>
      <c r="X970" t="s">
        <v>43</v>
      </c>
    </row>
    <row r="971" spans="1:24" ht="13.5" customHeight="1" x14ac:dyDescent="0.45">
      <c r="A971" t="s">
        <v>5060</v>
      </c>
      <c r="B971" t="s">
        <v>25</v>
      </c>
      <c r="C971" t="s">
        <v>25</v>
      </c>
      <c r="D971" t="s">
        <v>5061</v>
      </c>
      <c r="E971" t="s">
        <v>5062</v>
      </c>
      <c r="F971">
        <v>10.1111</v>
      </c>
      <c r="G971" s="45">
        <v>14710307</v>
      </c>
      <c r="H971" t="s">
        <v>5063</v>
      </c>
      <c r="I971" s="6" t="s">
        <v>29</v>
      </c>
      <c r="J971" t="s">
        <v>5064</v>
      </c>
      <c r="K971" s="9" t="s">
        <v>31</v>
      </c>
      <c r="L971" s="32" t="s">
        <v>1136</v>
      </c>
      <c r="M971" s="14" t="s">
        <v>237</v>
      </c>
      <c r="N971" t="s">
        <v>33</v>
      </c>
      <c r="O971" t="s">
        <v>34</v>
      </c>
      <c r="P971" t="s">
        <v>35</v>
      </c>
      <c r="Q971" t="s">
        <v>61</v>
      </c>
      <c r="R971" t="s">
        <v>50</v>
      </c>
      <c r="S971" t="s">
        <v>38</v>
      </c>
      <c r="T971" t="s">
        <v>39</v>
      </c>
      <c r="U971" t="s">
        <v>5065</v>
      </c>
      <c r="V971" t="s">
        <v>41</v>
      </c>
      <c r="W971" t="s">
        <v>42</v>
      </c>
      <c r="X971" t="s">
        <v>53</v>
      </c>
    </row>
    <row r="972" spans="1:24" ht="13.5" customHeight="1" x14ac:dyDescent="0.45">
      <c r="A972" t="s">
        <v>5066</v>
      </c>
      <c r="B972" t="s">
        <v>25</v>
      </c>
      <c r="C972" t="s">
        <v>25</v>
      </c>
      <c r="D972" t="s">
        <v>5067</v>
      </c>
      <c r="E972" t="s">
        <v>5068</v>
      </c>
      <c r="F972">
        <v>10.1111</v>
      </c>
      <c r="G972" s="45">
        <v>16015037</v>
      </c>
      <c r="H972" t="s">
        <v>5069</v>
      </c>
      <c r="I972" s="6" t="s">
        <v>29</v>
      </c>
      <c r="J972" t="s">
        <v>5070</v>
      </c>
      <c r="K972" s="9" t="s">
        <v>31</v>
      </c>
      <c r="L972" s="32" t="s">
        <v>2989</v>
      </c>
      <c r="M972" s="14" t="s">
        <v>237</v>
      </c>
      <c r="N972" t="s">
        <v>33</v>
      </c>
      <c r="O972" t="s">
        <v>34</v>
      </c>
      <c r="P972" t="s">
        <v>35</v>
      </c>
      <c r="Q972" t="s">
        <v>61</v>
      </c>
      <c r="R972" t="s">
        <v>50</v>
      </c>
      <c r="S972" t="s">
        <v>38</v>
      </c>
      <c r="T972" t="s">
        <v>39</v>
      </c>
      <c r="U972" t="s">
        <v>40</v>
      </c>
      <c r="V972" t="s">
        <v>41</v>
      </c>
      <c r="W972" t="s">
        <v>42</v>
      </c>
      <c r="X972" t="s">
        <v>53</v>
      </c>
    </row>
    <row r="973" spans="1:24" ht="13.5" customHeight="1" x14ac:dyDescent="0.45">
      <c r="A973" s="38" t="s">
        <v>5071</v>
      </c>
      <c r="B973" t="s">
        <v>5071</v>
      </c>
      <c r="E973">
        <v>16878736</v>
      </c>
      <c r="G973" s="45">
        <v>16878736</v>
      </c>
      <c r="H973" t="s">
        <v>5072</v>
      </c>
      <c r="I973" t="s">
        <v>46</v>
      </c>
      <c r="J973" t="s">
        <v>5073</v>
      </c>
      <c r="K973" s="9" t="s">
        <v>48</v>
      </c>
      <c r="L973" s="32">
        <v>1790</v>
      </c>
      <c r="M973" t="s">
        <v>5073</v>
      </c>
      <c r="N973" t="s">
        <v>46</v>
      </c>
      <c r="O973" t="s">
        <v>34</v>
      </c>
      <c r="P973" t="s">
        <v>35</v>
      </c>
      <c r="Q973" t="s">
        <v>49</v>
      </c>
      <c r="R973" t="s">
        <v>50</v>
      </c>
      <c r="S973" t="s">
        <v>51</v>
      </c>
      <c r="T973" t="s">
        <v>39</v>
      </c>
      <c r="U973" t="s">
        <v>5074</v>
      </c>
      <c r="V973" t="s">
        <v>41</v>
      </c>
      <c r="W973" t="s">
        <v>5074</v>
      </c>
      <c r="X973" t="s">
        <v>53</v>
      </c>
    </row>
    <row r="974" spans="1:24" ht="13.5" customHeight="1" x14ac:dyDescent="0.45">
      <c r="A974" t="s">
        <v>5071</v>
      </c>
      <c r="B974" t="s">
        <v>25</v>
      </c>
      <c r="C974" t="s">
        <v>25</v>
      </c>
      <c r="D974" t="s">
        <v>5075</v>
      </c>
      <c r="E974" t="s">
        <v>5076</v>
      </c>
      <c r="F974">
        <v>10.1111</v>
      </c>
      <c r="G974" s="45">
        <v>13654632</v>
      </c>
      <c r="H974" t="s">
        <v>5077</v>
      </c>
      <c r="I974" s="6" t="s">
        <v>29</v>
      </c>
      <c r="J974" t="s">
        <v>5078</v>
      </c>
      <c r="K974" s="9" t="s">
        <v>59</v>
      </c>
      <c r="L974" s="32" t="s">
        <v>3525</v>
      </c>
      <c r="M974" s="14" t="s">
        <v>237</v>
      </c>
      <c r="N974" t="s">
        <v>33</v>
      </c>
      <c r="O974" t="s">
        <v>34</v>
      </c>
      <c r="P974" t="s">
        <v>35</v>
      </c>
      <c r="Q974" t="s">
        <v>61</v>
      </c>
      <c r="R974" t="s">
        <v>172</v>
      </c>
      <c r="S974" t="s">
        <v>38</v>
      </c>
      <c r="T974" t="s">
        <v>39</v>
      </c>
      <c r="U974" t="s">
        <v>40</v>
      </c>
      <c r="V974" t="s">
        <v>80</v>
      </c>
      <c r="W974" t="s">
        <v>42</v>
      </c>
      <c r="X974" t="s">
        <v>53</v>
      </c>
    </row>
    <row r="975" spans="1:24" ht="13.5" customHeight="1" x14ac:dyDescent="0.45">
      <c r="A975" t="s">
        <v>5079</v>
      </c>
      <c r="E975" t="s">
        <v>5080</v>
      </c>
      <c r="G975" s="45" t="s">
        <v>5081</v>
      </c>
      <c r="H975" t="s">
        <v>5082</v>
      </c>
      <c r="I975" s="6" t="s">
        <v>29</v>
      </c>
      <c r="J975" s="14" t="s">
        <v>74</v>
      </c>
      <c r="K975" s="9" t="s">
        <v>31</v>
      </c>
      <c r="L975" s="32" t="s">
        <v>852</v>
      </c>
      <c r="O975" t="s">
        <v>34</v>
      </c>
      <c r="R975" t="s">
        <v>50</v>
      </c>
      <c r="S975" t="s">
        <v>38</v>
      </c>
      <c r="T975" t="s">
        <v>39</v>
      </c>
      <c r="U975" t="s">
        <v>40</v>
      </c>
      <c r="V975" t="s">
        <v>41</v>
      </c>
      <c r="W975" t="s">
        <v>42</v>
      </c>
      <c r="X975" t="s">
        <v>53</v>
      </c>
    </row>
    <row r="976" spans="1:24" ht="13.5" customHeight="1" x14ac:dyDescent="0.45">
      <c r="A976" s="38" t="s">
        <v>5083</v>
      </c>
      <c r="B976" t="s">
        <v>5083</v>
      </c>
      <c r="E976">
        <v>16879651</v>
      </c>
      <c r="G976" s="45">
        <v>16879651</v>
      </c>
      <c r="H976" t="s">
        <v>5084</v>
      </c>
      <c r="I976" t="s">
        <v>46</v>
      </c>
      <c r="J976" t="s">
        <v>5085</v>
      </c>
      <c r="K976" s="9" t="s">
        <v>48</v>
      </c>
      <c r="L976" s="32" t="s">
        <v>10257</v>
      </c>
      <c r="M976" t="s">
        <v>5085</v>
      </c>
      <c r="N976" t="s">
        <v>46</v>
      </c>
      <c r="O976" t="s">
        <v>34</v>
      </c>
      <c r="P976" t="s">
        <v>35</v>
      </c>
      <c r="Q976" t="s">
        <v>49</v>
      </c>
      <c r="R976" t="s">
        <v>50</v>
      </c>
      <c r="S976" t="s">
        <v>51</v>
      </c>
      <c r="T976" t="s">
        <v>39</v>
      </c>
      <c r="U976" t="s">
        <v>5086</v>
      </c>
      <c r="V976" t="s">
        <v>41</v>
      </c>
      <c r="W976" t="s">
        <v>5086</v>
      </c>
      <c r="X976" t="s">
        <v>53</v>
      </c>
    </row>
    <row r="977" spans="1:24" ht="13.5" customHeight="1" x14ac:dyDescent="0.45">
      <c r="A977" s="38" t="s">
        <v>5087</v>
      </c>
      <c r="B977" t="s">
        <v>5087</v>
      </c>
      <c r="E977">
        <v>16877586</v>
      </c>
      <c r="G977" s="45">
        <v>16877586</v>
      </c>
      <c r="H977" t="s">
        <v>5088</v>
      </c>
      <c r="I977" t="s">
        <v>46</v>
      </c>
      <c r="J977" t="s">
        <v>5089</v>
      </c>
      <c r="K977" s="9" t="s">
        <v>48</v>
      </c>
      <c r="L977" s="32" t="s">
        <v>10259</v>
      </c>
      <c r="M977" t="s">
        <v>5089</v>
      </c>
      <c r="N977" t="s">
        <v>46</v>
      </c>
      <c r="O977" t="s">
        <v>34</v>
      </c>
      <c r="P977" t="s">
        <v>35</v>
      </c>
      <c r="Q977" t="s">
        <v>49</v>
      </c>
      <c r="R977" t="s">
        <v>50</v>
      </c>
      <c r="S977" t="s">
        <v>51</v>
      </c>
      <c r="T977" t="s">
        <v>39</v>
      </c>
      <c r="U977" t="s">
        <v>5090</v>
      </c>
      <c r="V977" t="s">
        <v>41</v>
      </c>
      <c r="W977" t="s">
        <v>5090</v>
      </c>
      <c r="X977" t="s">
        <v>53</v>
      </c>
    </row>
    <row r="978" spans="1:24" x14ac:dyDescent="0.45">
      <c r="A978" s="38" t="s">
        <v>5091</v>
      </c>
      <c r="B978" t="s">
        <v>5091</v>
      </c>
      <c r="E978">
        <v>15501477</v>
      </c>
      <c r="G978" s="45">
        <v>15501477</v>
      </c>
      <c r="H978" t="s">
        <v>5092</v>
      </c>
      <c r="I978" t="s">
        <v>46</v>
      </c>
      <c r="J978" t="s">
        <v>5093</v>
      </c>
      <c r="K978" s="9" t="s">
        <v>48</v>
      </c>
      <c r="L978" s="32">
        <v>2760</v>
      </c>
      <c r="M978" t="s">
        <v>5093</v>
      </c>
      <c r="N978" t="s">
        <v>46</v>
      </c>
      <c r="O978" t="s">
        <v>34</v>
      </c>
      <c r="P978" t="s">
        <v>35</v>
      </c>
      <c r="Q978" t="s">
        <v>49</v>
      </c>
      <c r="R978" t="s">
        <v>50</v>
      </c>
      <c r="S978" t="s">
        <v>51</v>
      </c>
      <c r="T978" t="s">
        <v>39</v>
      </c>
      <c r="U978" s="41" t="s">
        <v>5094</v>
      </c>
      <c r="V978" t="s">
        <v>41</v>
      </c>
      <c r="W978" t="s">
        <v>5094</v>
      </c>
      <c r="X978" t="s">
        <v>53</v>
      </c>
    </row>
    <row r="979" spans="1:24" x14ac:dyDescent="0.45">
      <c r="A979" t="s">
        <v>5095</v>
      </c>
      <c r="B979" t="s">
        <v>25</v>
      </c>
      <c r="C979" t="s">
        <v>25</v>
      </c>
      <c r="D979" t="s">
        <v>5096</v>
      </c>
      <c r="E979" t="s">
        <v>5097</v>
      </c>
      <c r="F979">
        <v>10.100199999999999</v>
      </c>
      <c r="G979" s="45" t="s">
        <v>5098</v>
      </c>
      <c r="H979" t="s">
        <v>5099</v>
      </c>
      <c r="I979" s="6" t="s">
        <v>29</v>
      </c>
      <c r="J979" t="s">
        <v>5100</v>
      </c>
      <c r="K979" s="9" t="s">
        <v>31</v>
      </c>
      <c r="L979" s="32" t="s">
        <v>724</v>
      </c>
      <c r="M979" s="8" t="s">
        <v>237</v>
      </c>
      <c r="N979" t="s">
        <v>33</v>
      </c>
      <c r="O979" t="s">
        <v>34</v>
      </c>
      <c r="P979" t="s">
        <v>35</v>
      </c>
      <c r="Q979" t="s">
        <v>61</v>
      </c>
      <c r="R979" t="s">
        <v>50</v>
      </c>
      <c r="S979" t="s">
        <v>38</v>
      </c>
      <c r="T979" t="s">
        <v>39</v>
      </c>
      <c r="U979" t="s">
        <v>40</v>
      </c>
      <c r="V979" t="s">
        <v>41</v>
      </c>
      <c r="W979" t="s">
        <v>42</v>
      </c>
      <c r="X979" t="s">
        <v>53</v>
      </c>
    </row>
    <row r="980" spans="1:24" x14ac:dyDescent="0.45">
      <c r="A980" t="s">
        <v>5101</v>
      </c>
      <c r="B980" t="s">
        <v>25</v>
      </c>
      <c r="C980" t="s">
        <v>25</v>
      </c>
      <c r="D980" t="s">
        <v>5102</v>
      </c>
      <c r="E980" t="s">
        <v>5103</v>
      </c>
      <c r="F980">
        <v>10.1111</v>
      </c>
      <c r="G980" s="45">
        <v>17427363</v>
      </c>
      <c r="H980" t="s">
        <v>5104</v>
      </c>
      <c r="I980" s="6" t="s">
        <v>29</v>
      </c>
      <c r="J980" t="s">
        <v>77</v>
      </c>
      <c r="K980" s="9" t="s">
        <v>31</v>
      </c>
      <c r="L980" s="32" t="s">
        <v>2302</v>
      </c>
      <c r="M980" t="s">
        <v>77</v>
      </c>
      <c r="N980" t="s">
        <v>78</v>
      </c>
      <c r="O980" s="1" t="s">
        <v>5105</v>
      </c>
      <c r="P980" t="s">
        <v>79</v>
      </c>
      <c r="Q980" t="s">
        <v>79</v>
      </c>
      <c r="R980" t="s">
        <v>172</v>
      </c>
      <c r="S980" t="s">
        <v>38</v>
      </c>
      <c r="T980" t="s">
        <v>39</v>
      </c>
      <c r="U980" t="s">
        <v>40</v>
      </c>
      <c r="V980" t="s">
        <v>81</v>
      </c>
      <c r="W980" t="s">
        <v>42</v>
      </c>
      <c r="X980" t="s">
        <v>53</v>
      </c>
    </row>
    <row r="981" spans="1:24" x14ac:dyDescent="0.45">
      <c r="A981" s="38" t="s">
        <v>5106</v>
      </c>
      <c r="B981" t="s">
        <v>5106</v>
      </c>
      <c r="E981">
        <v>20903537</v>
      </c>
      <c r="G981" s="45">
        <v>20903537</v>
      </c>
      <c r="H981" t="s">
        <v>5107</v>
      </c>
      <c r="I981" t="s">
        <v>46</v>
      </c>
      <c r="J981" t="s">
        <v>5108</v>
      </c>
      <c r="K981" s="9" t="s">
        <v>48</v>
      </c>
      <c r="L981" s="32" t="s">
        <v>4112</v>
      </c>
      <c r="M981" t="s">
        <v>5108</v>
      </c>
      <c r="N981" t="s">
        <v>46</v>
      </c>
      <c r="O981" t="s">
        <v>34</v>
      </c>
      <c r="P981" t="s">
        <v>35</v>
      </c>
      <c r="Q981" t="s">
        <v>49</v>
      </c>
      <c r="R981" t="s">
        <v>50</v>
      </c>
      <c r="S981" t="s">
        <v>51</v>
      </c>
      <c r="T981" t="s">
        <v>39</v>
      </c>
      <c r="U981" t="s">
        <v>5109</v>
      </c>
      <c r="V981" t="s">
        <v>41</v>
      </c>
      <c r="W981" t="s">
        <v>5109</v>
      </c>
      <c r="X981" t="s">
        <v>53</v>
      </c>
    </row>
    <row r="982" spans="1:24" ht="13.5" customHeight="1" x14ac:dyDescent="0.45">
      <c r="A982" s="38" t="s">
        <v>5110</v>
      </c>
      <c r="B982" t="s">
        <v>5110</v>
      </c>
      <c r="E982">
        <v>16878345</v>
      </c>
      <c r="G982" s="45">
        <v>16878345</v>
      </c>
      <c r="H982" t="s">
        <v>5111</v>
      </c>
      <c r="I982" t="s">
        <v>46</v>
      </c>
      <c r="J982" t="s">
        <v>5112</v>
      </c>
      <c r="K982" s="9" t="s">
        <v>48</v>
      </c>
      <c r="L982" s="32" t="s">
        <v>10219</v>
      </c>
      <c r="M982" t="s">
        <v>5112</v>
      </c>
      <c r="N982" t="s">
        <v>46</v>
      </c>
      <c r="O982" t="s">
        <v>34</v>
      </c>
      <c r="P982" t="s">
        <v>35</v>
      </c>
      <c r="Q982" t="s">
        <v>49</v>
      </c>
      <c r="R982" t="s">
        <v>50</v>
      </c>
      <c r="S982" t="s">
        <v>51</v>
      </c>
      <c r="T982" t="s">
        <v>39</v>
      </c>
      <c r="U982" t="s">
        <v>5113</v>
      </c>
      <c r="V982" t="s">
        <v>41</v>
      </c>
      <c r="W982" t="s">
        <v>5113</v>
      </c>
      <c r="X982" t="s">
        <v>53</v>
      </c>
    </row>
    <row r="983" spans="1:24" x14ac:dyDescent="0.45">
      <c r="A983" s="38" t="s">
        <v>5114</v>
      </c>
      <c r="B983" t="s">
        <v>5114</v>
      </c>
      <c r="E983" t="s">
        <v>5115</v>
      </c>
      <c r="G983" s="45" t="s">
        <v>5115</v>
      </c>
      <c r="H983" t="s">
        <v>5116</v>
      </c>
      <c r="I983" t="s">
        <v>46</v>
      </c>
      <c r="J983" t="s">
        <v>5117</v>
      </c>
      <c r="K983" s="9" t="s">
        <v>48</v>
      </c>
      <c r="L983" s="32" t="s">
        <v>1814</v>
      </c>
      <c r="M983" t="s">
        <v>5117</v>
      </c>
      <c r="N983" t="s">
        <v>46</v>
      </c>
      <c r="O983" t="s">
        <v>34</v>
      </c>
      <c r="P983" t="s">
        <v>35</v>
      </c>
      <c r="Q983" t="s">
        <v>49</v>
      </c>
      <c r="R983" t="s">
        <v>50</v>
      </c>
      <c r="S983" t="s">
        <v>51</v>
      </c>
      <c r="T983" t="s">
        <v>39</v>
      </c>
      <c r="U983" t="s">
        <v>5118</v>
      </c>
      <c r="V983" t="s">
        <v>41</v>
      </c>
      <c r="W983" t="s">
        <v>5118</v>
      </c>
      <c r="X983" t="s">
        <v>53</v>
      </c>
    </row>
    <row r="984" spans="1:24" x14ac:dyDescent="0.45">
      <c r="A984" t="s">
        <v>5119</v>
      </c>
      <c r="B984" t="s">
        <v>25</v>
      </c>
      <c r="C984" t="s">
        <v>25</v>
      </c>
      <c r="D984" t="s">
        <v>5120</v>
      </c>
      <c r="E984" t="s">
        <v>5121</v>
      </c>
      <c r="F984">
        <v>10.100199999999999</v>
      </c>
      <c r="G984" s="45">
        <v>10991158</v>
      </c>
      <c r="H984" t="s">
        <v>5122</v>
      </c>
      <c r="I984" s="6" t="s">
        <v>29</v>
      </c>
      <c r="J984" t="s">
        <v>5123</v>
      </c>
      <c r="K984" s="9" t="s">
        <v>31</v>
      </c>
      <c r="L984" s="32" t="s">
        <v>852</v>
      </c>
      <c r="M984" s="14" t="s">
        <v>237</v>
      </c>
      <c r="N984" t="s">
        <v>33</v>
      </c>
      <c r="O984" t="s">
        <v>34</v>
      </c>
      <c r="P984" t="s">
        <v>35</v>
      </c>
      <c r="Q984" t="s">
        <v>36</v>
      </c>
      <c r="R984" t="s">
        <v>50</v>
      </c>
      <c r="S984" t="s">
        <v>38</v>
      </c>
      <c r="T984" t="s">
        <v>39</v>
      </c>
      <c r="U984" t="s">
        <v>40</v>
      </c>
      <c r="V984" t="s">
        <v>41</v>
      </c>
      <c r="W984" t="s">
        <v>42</v>
      </c>
      <c r="X984" t="s">
        <v>43</v>
      </c>
    </row>
    <row r="985" spans="1:24" x14ac:dyDescent="0.45">
      <c r="A985" s="38" t="s">
        <v>5124</v>
      </c>
      <c r="B985" t="s">
        <v>5124</v>
      </c>
      <c r="E985">
        <v>16879376</v>
      </c>
      <c r="G985" s="45">
        <v>16879376</v>
      </c>
      <c r="H985" t="s">
        <v>5125</v>
      </c>
      <c r="I985" t="s">
        <v>46</v>
      </c>
      <c r="J985" t="s">
        <v>5126</v>
      </c>
      <c r="K985" s="9" t="s">
        <v>48</v>
      </c>
      <c r="L985" s="32" t="s">
        <v>6624</v>
      </c>
      <c r="M985" t="s">
        <v>5126</v>
      </c>
      <c r="N985" t="s">
        <v>46</v>
      </c>
      <c r="O985" t="s">
        <v>34</v>
      </c>
      <c r="P985" t="s">
        <v>35</v>
      </c>
      <c r="Q985" t="s">
        <v>49</v>
      </c>
      <c r="R985" t="s">
        <v>50</v>
      </c>
      <c r="S985" t="s">
        <v>51</v>
      </c>
      <c r="T985" t="s">
        <v>39</v>
      </c>
      <c r="U985" t="s">
        <v>5127</v>
      </c>
      <c r="V985" t="s">
        <v>41</v>
      </c>
      <c r="W985" t="s">
        <v>5127</v>
      </c>
      <c r="X985" t="s">
        <v>53</v>
      </c>
    </row>
    <row r="986" spans="1:24" ht="26.25" customHeight="1" x14ac:dyDescent="0.45">
      <c r="A986" s="38" t="s">
        <v>5128</v>
      </c>
      <c r="B986" t="s">
        <v>5129</v>
      </c>
      <c r="E986">
        <v>23144378</v>
      </c>
      <c r="G986" s="45">
        <v>23144378</v>
      </c>
      <c r="H986" t="s">
        <v>5130</v>
      </c>
      <c r="I986" t="s">
        <v>46</v>
      </c>
      <c r="J986" t="s">
        <v>5131</v>
      </c>
      <c r="K986" s="9" t="s">
        <v>48</v>
      </c>
      <c r="L986" s="32" t="s">
        <v>4059</v>
      </c>
      <c r="M986" t="s">
        <v>5131</v>
      </c>
      <c r="N986" t="s">
        <v>46</v>
      </c>
      <c r="O986" t="s">
        <v>34</v>
      </c>
      <c r="P986" t="s">
        <v>35</v>
      </c>
      <c r="Q986" t="s">
        <v>49</v>
      </c>
      <c r="R986" t="s">
        <v>50</v>
      </c>
      <c r="S986" t="s">
        <v>51</v>
      </c>
      <c r="T986" t="s">
        <v>39</v>
      </c>
      <c r="U986" t="s">
        <v>5132</v>
      </c>
      <c r="V986" t="s">
        <v>41</v>
      </c>
      <c r="W986" t="s">
        <v>5132</v>
      </c>
      <c r="X986" t="s">
        <v>53</v>
      </c>
    </row>
    <row r="987" spans="1:24" x14ac:dyDescent="0.45">
      <c r="A987" s="38" t="s">
        <v>5133</v>
      </c>
      <c r="B987" t="s">
        <v>5134</v>
      </c>
      <c r="E987">
        <v>16878868</v>
      </c>
      <c r="G987" s="45">
        <v>16878868</v>
      </c>
      <c r="H987" t="s">
        <v>5135</v>
      </c>
      <c r="I987" t="s">
        <v>46</v>
      </c>
      <c r="J987" t="s">
        <v>5136</v>
      </c>
      <c r="K987" s="9" t="s">
        <v>48</v>
      </c>
      <c r="L987" s="32" t="s">
        <v>4112</v>
      </c>
      <c r="M987" t="s">
        <v>5136</v>
      </c>
      <c r="N987" t="s">
        <v>46</v>
      </c>
      <c r="O987" t="s">
        <v>34</v>
      </c>
      <c r="P987" t="s">
        <v>35</v>
      </c>
      <c r="Q987" t="s">
        <v>49</v>
      </c>
      <c r="R987" t="s">
        <v>50</v>
      </c>
      <c r="S987" t="s">
        <v>51</v>
      </c>
      <c r="T987" t="s">
        <v>39</v>
      </c>
      <c r="U987" t="s">
        <v>5137</v>
      </c>
      <c r="V987" t="s">
        <v>41</v>
      </c>
      <c r="W987" t="s">
        <v>5137</v>
      </c>
      <c r="X987" t="s">
        <v>53</v>
      </c>
    </row>
    <row r="988" spans="1:24" x14ac:dyDescent="0.45">
      <c r="A988" t="s">
        <v>5138</v>
      </c>
      <c r="B988" t="s">
        <v>25</v>
      </c>
      <c r="C988" t="s">
        <v>25</v>
      </c>
      <c r="D988" t="s">
        <v>5139</v>
      </c>
      <c r="E988" t="s">
        <v>5140</v>
      </c>
      <c r="F988">
        <v>10.100199999999999</v>
      </c>
      <c r="G988" s="45">
        <v>10991166</v>
      </c>
      <c r="H988" t="s">
        <v>5141</v>
      </c>
      <c r="I988" s="6" t="s">
        <v>29</v>
      </c>
      <c r="K988" s="9" t="s">
        <v>31</v>
      </c>
      <c r="L988" s="32" t="s">
        <v>219</v>
      </c>
      <c r="M988" s="8" t="s">
        <v>237</v>
      </c>
      <c r="N988" t="s">
        <v>33</v>
      </c>
      <c r="O988" t="s">
        <v>34</v>
      </c>
      <c r="P988" t="s">
        <v>35</v>
      </c>
      <c r="Q988" t="s">
        <v>61</v>
      </c>
      <c r="R988" t="s">
        <v>50</v>
      </c>
      <c r="S988" t="s">
        <v>38</v>
      </c>
      <c r="T988" t="s">
        <v>39</v>
      </c>
      <c r="U988" t="s">
        <v>40</v>
      </c>
      <c r="V988" t="s">
        <v>41</v>
      </c>
      <c r="W988" t="s">
        <v>42</v>
      </c>
      <c r="X988" t="s">
        <v>53</v>
      </c>
    </row>
    <row r="989" spans="1:24" x14ac:dyDescent="0.45">
      <c r="A989" t="s">
        <v>5142</v>
      </c>
      <c r="B989" t="s">
        <v>5143</v>
      </c>
      <c r="E989" t="s">
        <v>5144</v>
      </c>
      <c r="F989">
        <v>10.100199999999999</v>
      </c>
      <c r="G989" s="45">
        <v>18793479</v>
      </c>
      <c r="H989" t="s">
        <v>5145</v>
      </c>
      <c r="I989" s="6" t="s">
        <v>29</v>
      </c>
      <c r="J989" s="8" t="s">
        <v>5146</v>
      </c>
      <c r="K989" s="9" t="s">
        <v>31</v>
      </c>
      <c r="L989" s="32" t="s">
        <v>320</v>
      </c>
      <c r="M989" t="s">
        <v>5147</v>
      </c>
      <c r="N989" t="s">
        <v>33</v>
      </c>
      <c r="O989" t="s">
        <v>34</v>
      </c>
      <c r="P989" t="s">
        <v>35</v>
      </c>
      <c r="Q989" t="s">
        <v>61</v>
      </c>
      <c r="R989" t="s">
        <v>50</v>
      </c>
      <c r="S989" t="s">
        <v>38</v>
      </c>
      <c r="T989" t="s">
        <v>39</v>
      </c>
      <c r="U989" t="s">
        <v>40</v>
      </c>
      <c r="V989" t="s">
        <v>80</v>
      </c>
      <c r="W989" t="s">
        <v>42</v>
      </c>
      <c r="X989" t="s">
        <v>53</v>
      </c>
    </row>
    <row r="990" spans="1:24" x14ac:dyDescent="0.45">
      <c r="A990" t="s">
        <v>5148</v>
      </c>
      <c r="B990" t="s">
        <v>25</v>
      </c>
      <c r="C990" t="s">
        <v>25</v>
      </c>
      <c r="D990" t="s">
        <v>5149</v>
      </c>
      <c r="E990" t="s">
        <v>5150</v>
      </c>
      <c r="F990">
        <v>10.100199999999999</v>
      </c>
      <c r="G990" s="45">
        <v>10991751</v>
      </c>
      <c r="H990" t="s">
        <v>5151</v>
      </c>
      <c r="I990" s="6" t="s">
        <v>29</v>
      </c>
      <c r="J990" t="s">
        <v>5152</v>
      </c>
      <c r="K990" s="9" t="s">
        <v>31</v>
      </c>
      <c r="L990" s="32" t="s">
        <v>1136</v>
      </c>
      <c r="M990" s="8" t="s">
        <v>237</v>
      </c>
      <c r="N990" t="s">
        <v>33</v>
      </c>
      <c r="O990" t="s">
        <v>34</v>
      </c>
      <c r="P990" t="s">
        <v>35</v>
      </c>
      <c r="Q990" t="s">
        <v>61</v>
      </c>
      <c r="R990" t="s">
        <v>172</v>
      </c>
      <c r="S990" t="s">
        <v>38</v>
      </c>
      <c r="T990" t="s">
        <v>39</v>
      </c>
      <c r="U990" t="s">
        <v>40</v>
      </c>
      <c r="V990" t="s">
        <v>41</v>
      </c>
      <c r="W990" t="s">
        <v>42</v>
      </c>
      <c r="X990" t="s">
        <v>53</v>
      </c>
    </row>
    <row r="991" spans="1:24" ht="13.5" customHeight="1" x14ac:dyDescent="0.45">
      <c r="A991" s="38" t="s">
        <v>5153</v>
      </c>
      <c r="B991" t="s">
        <v>5154</v>
      </c>
      <c r="E991">
        <v>20903456</v>
      </c>
      <c r="G991" s="45">
        <v>20903456</v>
      </c>
      <c r="H991" t="s">
        <v>5155</v>
      </c>
      <c r="I991" t="s">
        <v>46</v>
      </c>
      <c r="J991" t="s">
        <v>5156</v>
      </c>
      <c r="K991" s="9" t="s">
        <v>48</v>
      </c>
      <c r="L991" s="32" t="s">
        <v>4112</v>
      </c>
      <c r="M991" t="s">
        <v>5156</v>
      </c>
      <c r="N991" t="s">
        <v>46</v>
      </c>
      <c r="O991" t="s">
        <v>34</v>
      </c>
      <c r="P991" t="s">
        <v>35</v>
      </c>
      <c r="Q991" t="s">
        <v>49</v>
      </c>
      <c r="R991" t="s">
        <v>50</v>
      </c>
      <c r="S991" t="s">
        <v>51</v>
      </c>
      <c r="T991" t="s">
        <v>39</v>
      </c>
      <c r="U991" t="s">
        <v>5157</v>
      </c>
      <c r="V991" t="s">
        <v>41</v>
      </c>
      <c r="W991" t="s">
        <v>5157</v>
      </c>
      <c r="X991" t="s">
        <v>53</v>
      </c>
    </row>
    <row r="992" spans="1:24" ht="13.5" customHeight="1" x14ac:dyDescent="0.45">
      <c r="A992" s="38" t="s">
        <v>5158</v>
      </c>
      <c r="B992" t="s">
        <v>5159</v>
      </c>
      <c r="E992">
        <v>20900392</v>
      </c>
      <c r="G992" s="45">
        <v>20900392</v>
      </c>
      <c r="H992" t="s">
        <v>5160</v>
      </c>
      <c r="I992" t="s">
        <v>46</v>
      </c>
      <c r="J992" t="s">
        <v>5161</v>
      </c>
      <c r="K992" s="9" t="s">
        <v>48</v>
      </c>
      <c r="L992" s="32" t="s">
        <v>10258</v>
      </c>
      <c r="M992" t="s">
        <v>5161</v>
      </c>
      <c r="N992" t="s">
        <v>46</v>
      </c>
      <c r="O992" t="s">
        <v>34</v>
      </c>
      <c r="P992" t="s">
        <v>35</v>
      </c>
      <c r="Q992" t="s">
        <v>49</v>
      </c>
      <c r="R992" t="s">
        <v>50</v>
      </c>
      <c r="S992" t="s">
        <v>51</v>
      </c>
      <c r="T992" t="s">
        <v>39</v>
      </c>
      <c r="U992" t="s">
        <v>5162</v>
      </c>
      <c r="V992" t="s">
        <v>41</v>
      </c>
      <c r="W992" t="s">
        <v>5162</v>
      </c>
      <c r="X992" t="s">
        <v>53</v>
      </c>
    </row>
    <row r="993" spans="1:24" ht="13.5" customHeight="1" x14ac:dyDescent="0.45">
      <c r="A993" t="s">
        <v>5163</v>
      </c>
      <c r="B993" t="s">
        <v>25</v>
      </c>
      <c r="C993" t="s">
        <v>25</v>
      </c>
      <c r="D993" t="s">
        <v>5164</v>
      </c>
      <c r="E993" t="s">
        <v>5165</v>
      </c>
      <c r="F993">
        <v>10.100199999999999</v>
      </c>
      <c r="G993" s="45">
        <v>10981098</v>
      </c>
      <c r="H993" t="s">
        <v>5166</v>
      </c>
      <c r="I993" s="6" t="s">
        <v>29</v>
      </c>
      <c r="J993" t="s">
        <v>5167</v>
      </c>
      <c r="K993" s="9" t="s">
        <v>31</v>
      </c>
      <c r="L993" s="32" t="s">
        <v>2989</v>
      </c>
      <c r="M993" s="8" t="s">
        <v>237</v>
      </c>
      <c r="N993" t="s">
        <v>33</v>
      </c>
      <c r="O993" t="s">
        <v>34</v>
      </c>
      <c r="P993" t="s">
        <v>35</v>
      </c>
      <c r="Q993" t="s">
        <v>61</v>
      </c>
      <c r="R993" t="s">
        <v>172</v>
      </c>
      <c r="S993" t="s">
        <v>38</v>
      </c>
      <c r="T993" t="s">
        <v>39</v>
      </c>
      <c r="U993" t="s">
        <v>40</v>
      </c>
      <c r="V993" t="s">
        <v>41</v>
      </c>
      <c r="W993" t="s">
        <v>42</v>
      </c>
      <c r="X993" t="s">
        <v>53</v>
      </c>
    </row>
    <row r="994" spans="1:24" ht="13.5" customHeight="1" x14ac:dyDescent="0.45">
      <c r="A994" t="s">
        <v>5168</v>
      </c>
      <c r="B994" t="s">
        <v>25</v>
      </c>
      <c r="C994" t="s">
        <v>25</v>
      </c>
      <c r="D994" t="s">
        <v>5169</v>
      </c>
      <c r="E994" t="s">
        <v>5170</v>
      </c>
      <c r="F994">
        <v>10.1111</v>
      </c>
      <c r="G994" s="45" t="s">
        <v>5171</v>
      </c>
      <c r="H994" t="s">
        <v>5172</v>
      </c>
      <c r="I994" s="6" t="s">
        <v>29</v>
      </c>
      <c r="J994" t="s">
        <v>5173</v>
      </c>
      <c r="K994" s="9" t="s">
        <v>31</v>
      </c>
      <c r="L994" s="32" t="s">
        <v>5250</v>
      </c>
      <c r="M994" s="8" t="s">
        <v>237</v>
      </c>
      <c r="N994" t="s">
        <v>33</v>
      </c>
      <c r="O994" t="s">
        <v>34</v>
      </c>
      <c r="P994" t="s">
        <v>35</v>
      </c>
      <c r="Q994" t="s">
        <v>61</v>
      </c>
      <c r="R994" t="s">
        <v>172</v>
      </c>
      <c r="S994" t="s">
        <v>38</v>
      </c>
      <c r="T994" t="s">
        <v>39</v>
      </c>
      <c r="U994" t="s">
        <v>40</v>
      </c>
      <c r="V994" t="s">
        <v>41</v>
      </c>
      <c r="W994" t="s">
        <v>42</v>
      </c>
      <c r="X994" t="s">
        <v>53</v>
      </c>
    </row>
    <row r="995" spans="1:24" ht="13.5" customHeight="1" x14ac:dyDescent="0.45">
      <c r="A995" s="38" t="s">
        <v>5168</v>
      </c>
      <c r="B995" t="s">
        <v>5168</v>
      </c>
      <c r="E995">
        <v>20420099</v>
      </c>
      <c r="G995" s="45">
        <v>20420099</v>
      </c>
      <c r="H995" t="s">
        <v>5174</v>
      </c>
      <c r="I995" t="s">
        <v>46</v>
      </c>
      <c r="J995" t="s">
        <v>5175</v>
      </c>
      <c r="K995" s="9" t="s">
        <v>48</v>
      </c>
      <c r="L995" s="32" t="s">
        <v>4112</v>
      </c>
      <c r="M995" t="s">
        <v>5175</v>
      </c>
      <c r="N995" t="s">
        <v>46</v>
      </c>
      <c r="O995" t="s">
        <v>34</v>
      </c>
      <c r="P995" t="s">
        <v>35</v>
      </c>
      <c r="Q995" t="s">
        <v>49</v>
      </c>
      <c r="R995" t="s">
        <v>50</v>
      </c>
      <c r="S995" t="s">
        <v>51</v>
      </c>
      <c r="T995" t="s">
        <v>39</v>
      </c>
      <c r="U995" t="s">
        <v>5176</v>
      </c>
      <c r="V995" t="s">
        <v>41</v>
      </c>
      <c r="W995" t="s">
        <v>5176</v>
      </c>
      <c r="X995" t="s">
        <v>53</v>
      </c>
    </row>
    <row r="996" spans="1:24" ht="13.5" customHeight="1" x14ac:dyDescent="0.45">
      <c r="A996" s="38" t="s">
        <v>5177</v>
      </c>
      <c r="B996" t="s">
        <v>5177</v>
      </c>
      <c r="E996" t="s">
        <v>5178</v>
      </c>
      <c r="G996" s="45" t="s">
        <v>5178</v>
      </c>
      <c r="H996" t="s">
        <v>5179</v>
      </c>
      <c r="I996" t="s">
        <v>46</v>
      </c>
      <c r="J996" t="s">
        <v>5180</v>
      </c>
      <c r="K996" s="9" t="s">
        <v>48</v>
      </c>
      <c r="L996" s="32" t="s">
        <v>1814</v>
      </c>
      <c r="M996" t="s">
        <v>5180</v>
      </c>
      <c r="N996" t="s">
        <v>46</v>
      </c>
      <c r="O996" t="s">
        <v>34</v>
      </c>
      <c r="P996" t="s">
        <v>35</v>
      </c>
      <c r="Q996" t="s">
        <v>49</v>
      </c>
      <c r="R996" t="s">
        <v>50</v>
      </c>
      <c r="S996" t="s">
        <v>51</v>
      </c>
      <c r="T996" t="s">
        <v>39</v>
      </c>
      <c r="U996" t="s">
        <v>5181</v>
      </c>
      <c r="V996" t="s">
        <v>41</v>
      </c>
      <c r="W996" t="s">
        <v>5181</v>
      </c>
      <c r="X996" t="s">
        <v>53</v>
      </c>
    </row>
    <row r="997" spans="1:24" ht="13.5" customHeight="1" x14ac:dyDescent="0.45">
      <c r="A997" t="s">
        <v>5182</v>
      </c>
      <c r="B997" t="s">
        <v>25</v>
      </c>
      <c r="C997" t="s">
        <v>25</v>
      </c>
      <c r="D997" t="s">
        <v>5183</v>
      </c>
      <c r="E997" t="s">
        <v>5184</v>
      </c>
      <c r="F997">
        <v>10.1111</v>
      </c>
      <c r="G997" s="45">
        <v>14756781</v>
      </c>
      <c r="H997" t="s">
        <v>5185</v>
      </c>
      <c r="I997" s="6" t="s">
        <v>29</v>
      </c>
      <c r="J997" t="s">
        <v>5186</v>
      </c>
      <c r="K997" s="9" t="s">
        <v>31</v>
      </c>
      <c r="L997" s="32" t="s">
        <v>661</v>
      </c>
      <c r="M997" s="8" t="s">
        <v>237</v>
      </c>
      <c r="N997" t="s">
        <v>33</v>
      </c>
      <c r="O997" t="s">
        <v>34</v>
      </c>
      <c r="P997" t="s">
        <v>35</v>
      </c>
      <c r="Q997" t="s">
        <v>36</v>
      </c>
      <c r="R997" t="s">
        <v>172</v>
      </c>
      <c r="S997" t="s">
        <v>38</v>
      </c>
      <c r="T997" t="s">
        <v>39</v>
      </c>
      <c r="U997" t="s">
        <v>40</v>
      </c>
      <c r="V997" t="s">
        <v>41</v>
      </c>
      <c r="W997" t="s">
        <v>42</v>
      </c>
      <c r="X997" t="s">
        <v>43</v>
      </c>
    </row>
    <row r="998" spans="1:24" ht="13.5" customHeight="1" x14ac:dyDescent="0.45">
      <c r="A998" t="s">
        <v>5187</v>
      </c>
      <c r="B998" t="s">
        <v>25</v>
      </c>
      <c r="C998" t="s">
        <v>25</v>
      </c>
      <c r="D998" t="s">
        <v>5188</v>
      </c>
      <c r="E998" t="s">
        <v>5189</v>
      </c>
      <c r="F998">
        <v>10.1111</v>
      </c>
      <c r="G998" s="45" t="s">
        <v>5190</v>
      </c>
      <c r="H998" t="s">
        <v>5191</v>
      </c>
      <c r="I998" s="6" t="s">
        <v>29</v>
      </c>
      <c r="J998" t="s">
        <v>5192</v>
      </c>
      <c r="K998" s="9" t="s">
        <v>31</v>
      </c>
      <c r="L998" s="32" t="s">
        <v>5226</v>
      </c>
      <c r="M998" s="8" t="s">
        <v>237</v>
      </c>
      <c r="N998" t="s">
        <v>33</v>
      </c>
      <c r="O998" t="s">
        <v>34</v>
      </c>
      <c r="P998" t="s">
        <v>35</v>
      </c>
      <c r="Q998" t="s">
        <v>61</v>
      </c>
      <c r="R998" t="s">
        <v>50</v>
      </c>
      <c r="S998" t="s">
        <v>38</v>
      </c>
      <c r="T998" t="s">
        <v>39</v>
      </c>
      <c r="U998" t="s">
        <v>40</v>
      </c>
      <c r="V998" t="s">
        <v>41</v>
      </c>
      <c r="W998" t="s">
        <v>42</v>
      </c>
      <c r="X998" t="s">
        <v>53</v>
      </c>
    </row>
    <row r="999" spans="1:24" ht="13.5" customHeight="1" x14ac:dyDescent="0.45">
      <c r="A999" t="s">
        <v>5193</v>
      </c>
      <c r="B999" t="s">
        <v>25</v>
      </c>
      <c r="C999" t="s">
        <v>25</v>
      </c>
      <c r="D999" t="s">
        <v>5194</v>
      </c>
      <c r="E999" t="s">
        <v>5195</v>
      </c>
      <c r="F999">
        <v>10.1111</v>
      </c>
      <c r="G999" s="45">
        <v>14606984</v>
      </c>
      <c r="H999" t="s">
        <v>5196</v>
      </c>
      <c r="I999" s="6" t="s">
        <v>29</v>
      </c>
      <c r="J999" t="s">
        <v>5197</v>
      </c>
      <c r="K999" s="9" t="s">
        <v>31</v>
      </c>
      <c r="L999" s="32" t="s">
        <v>718</v>
      </c>
      <c r="M999" s="8" t="s">
        <v>237</v>
      </c>
      <c r="N999" t="s">
        <v>33</v>
      </c>
      <c r="O999" t="s">
        <v>34</v>
      </c>
      <c r="P999" t="s">
        <v>35</v>
      </c>
      <c r="Q999" t="s">
        <v>61</v>
      </c>
      <c r="R999" t="s">
        <v>50</v>
      </c>
      <c r="S999" t="s">
        <v>38</v>
      </c>
      <c r="T999" t="s">
        <v>39</v>
      </c>
      <c r="U999" t="s">
        <v>40</v>
      </c>
      <c r="V999" t="s">
        <v>41</v>
      </c>
      <c r="W999" t="s">
        <v>42</v>
      </c>
      <c r="X999" t="s">
        <v>43</v>
      </c>
    </row>
    <row r="1000" spans="1:24" ht="13.5" customHeight="1" x14ac:dyDescent="0.45">
      <c r="A1000" t="s">
        <v>5198</v>
      </c>
      <c r="B1000" t="s">
        <v>25</v>
      </c>
      <c r="C1000" t="s">
        <v>25</v>
      </c>
      <c r="D1000" t="s">
        <v>5199</v>
      </c>
      <c r="E1000" t="s">
        <v>5200</v>
      </c>
      <c r="F1000">
        <v>10.1111</v>
      </c>
      <c r="G1000" s="45">
        <v>14682370</v>
      </c>
      <c r="H1000" t="s">
        <v>5201</v>
      </c>
      <c r="I1000" s="6" t="s">
        <v>29</v>
      </c>
      <c r="J1000" t="s">
        <v>5202</v>
      </c>
      <c r="K1000" s="9" t="s">
        <v>31</v>
      </c>
      <c r="L1000" s="32" t="s">
        <v>101</v>
      </c>
      <c r="M1000" s="14" t="s">
        <v>237</v>
      </c>
      <c r="N1000" t="s">
        <v>33</v>
      </c>
      <c r="O1000" t="s">
        <v>34</v>
      </c>
      <c r="P1000" t="s">
        <v>35</v>
      </c>
      <c r="Q1000" t="s">
        <v>36</v>
      </c>
      <c r="R1000" t="s">
        <v>172</v>
      </c>
      <c r="S1000" t="s">
        <v>38</v>
      </c>
      <c r="T1000" t="s">
        <v>39</v>
      </c>
      <c r="U1000" t="s">
        <v>40</v>
      </c>
      <c r="V1000" t="s">
        <v>80</v>
      </c>
      <c r="W1000" t="s">
        <v>42</v>
      </c>
      <c r="X1000" t="s">
        <v>43</v>
      </c>
    </row>
    <row r="1001" spans="1:24" ht="13.5" customHeight="1" x14ac:dyDescent="0.45">
      <c r="A1001" s="38" t="s">
        <v>5203</v>
      </c>
      <c r="B1001" t="s">
        <v>5203</v>
      </c>
      <c r="E1001">
        <v>16870425</v>
      </c>
      <c r="G1001" s="45">
        <v>16870425</v>
      </c>
      <c r="H1001" t="s">
        <v>5204</v>
      </c>
      <c r="I1001" t="s">
        <v>46</v>
      </c>
      <c r="J1001" t="s">
        <v>5205</v>
      </c>
      <c r="K1001" s="9" t="s">
        <v>48</v>
      </c>
      <c r="L1001" s="32" t="s">
        <v>10270</v>
      </c>
      <c r="M1001" t="s">
        <v>5205</v>
      </c>
      <c r="N1001" t="s">
        <v>46</v>
      </c>
      <c r="O1001" t="s">
        <v>34</v>
      </c>
      <c r="P1001" t="s">
        <v>35</v>
      </c>
      <c r="Q1001" t="s">
        <v>49</v>
      </c>
      <c r="R1001" t="s">
        <v>50</v>
      </c>
      <c r="S1001" t="s">
        <v>51</v>
      </c>
      <c r="T1001" t="s">
        <v>39</v>
      </c>
      <c r="U1001" t="s">
        <v>5206</v>
      </c>
      <c r="V1001" t="s">
        <v>41</v>
      </c>
      <c r="W1001" t="s">
        <v>5206</v>
      </c>
      <c r="X1001" t="s">
        <v>53</v>
      </c>
    </row>
    <row r="1002" spans="1:24" ht="13.5" customHeight="1" x14ac:dyDescent="0.45">
      <c r="A1002" t="s">
        <v>5207</v>
      </c>
      <c r="E1002" t="s">
        <v>5208</v>
      </c>
      <c r="G1002" s="45">
        <v>27671402</v>
      </c>
      <c r="H1002" t="s">
        <v>5209</v>
      </c>
      <c r="I1002" s="6" t="s">
        <v>46</v>
      </c>
      <c r="J1002" s="1" t="s">
        <v>169</v>
      </c>
      <c r="K1002" t="s">
        <v>109</v>
      </c>
      <c r="L1002" s="32">
        <v>1500</v>
      </c>
      <c r="N1002" t="s">
        <v>46</v>
      </c>
      <c r="O1002" s="1" t="s">
        <v>345</v>
      </c>
      <c r="P1002" t="s">
        <v>35</v>
      </c>
      <c r="Q1002" t="s">
        <v>49</v>
      </c>
      <c r="R1002" t="s">
        <v>172</v>
      </c>
      <c r="S1002" t="s">
        <v>38</v>
      </c>
      <c r="V1002" t="s">
        <v>80</v>
      </c>
      <c r="W1002" t="s">
        <v>42</v>
      </c>
      <c r="X1002" t="s">
        <v>53</v>
      </c>
    </row>
    <row r="1003" spans="1:24" ht="13.5" customHeight="1" x14ac:dyDescent="0.45">
      <c r="A1003" t="s">
        <v>5210</v>
      </c>
      <c r="B1003" t="s">
        <v>25</v>
      </c>
      <c r="C1003" t="s">
        <v>25</v>
      </c>
      <c r="D1003" t="s">
        <v>5211</v>
      </c>
      <c r="E1003" t="s">
        <v>5212</v>
      </c>
      <c r="F1003">
        <v>10.100199999999999</v>
      </c>
      <c r="G1003" s="45" t="s">
        <v>5213</v>
      </c>
      <c r="H1003" t="s">
        <v>5214</v>
      </c>
      <c r="I1003" s="6" t="s">
        <v>29</v>
      </c>
      <c r="J1003" t="s">
        <v>5215</v>
      </c>
      <c r="K1003" s="9" t="s">
        <v>31</v>
      </c>
      <c r="L1003" s="32" t="s">
        <v>101</v>
      </c>
      <c r="M1003" s="8" t="s">
        <v>237</v>
      </c>
      <c r="N1003" t="s">
        <v>33</v>
      </c>
      <c r="O1003" t="s">
        <v>34</v>
      </c>
      <c r="P1003" t="s">
        <v>35</v>
      </c>
      <c r="Q1003" t="s">
        <v>61</v>
      </c>
      <c r="R1003" t="s">
        <v>172</v>
      </c>
      <c r="S1003" t="s">
        <v>38</v>
      </c>
      <c r="T1003" t="s">
        <v>39</v>
      </c>
      <c r="U1003" t="s">
        <v>40</v>
      </c>
      <c r="V1003" t="s">
        <v>41</v>
      </c>
      <c r="W1003" t="s">
        <v>42</v>
      </c>
      <c r="X1003" t="s">
        <v>53</v>
      </c>
    </row>
    <row r="1004" spans="1:24" ht="13.5" customHeight="1" x14ac:dyDescent="0.45">
      <c r="A1004" t="s">
        <v>5216</v>
      </c>
      <c r="B1004" t="s">
        <v>25</v>
      </c>
      <c r="C1004" t="s">
        <v>25</v>
      </c>
      <c r="D1004" t="s">
        <v>5217</v>
      </c>
      <c r="E1004" t="s">
        <v>5218</v>
      </c>
      <c r="F1004">
        <v>10.1111</v>
      </c>
      <c r="G1004" s="45">
        <v>14470349</v>
      </c>
      <c r="H1004" t="s">
        <v>5219</v>
      </c>
      <c r="I1004" s="6" t="s">
        <v>29</v>
      </c>
      <c r="J1004" t="s">
        <v>5220</v>
      </c>
      <c r="K1004" s="9" t="s">
        <v>31</v>
      </c>
      <c r="L1004" s="32" t="s">
        <v>2999</v>
      </c>
      <c r="M1004" s="8" t="s">
        <v>237</v>
      </c>
      <c r="N1004" t="s">
        <v>33</v>
      </c>
      <c r="O1004" t="s">
        <v>34</v>
      </c>
      <c r="P1004" t="s">
        <v>35</v>
      </c>
      <c r="Q1004" t="s">
        <v>61</v>
      </c>
      <c r="R1004" t="s">
        <v>172</v>
      </c>
      <c r="S1004" t="s">
        <v>38</v>
      </c>
      <c r="T1004" t="s">
        <v>39</v>
      </c>
      <c r="U1004" t="s">
        <v>40</v>
      </c>
      <c r="V1004" t="s">
        <v>80</v>
      </c>
      <c r="W1004" t="s">
        <v>42</v>
      </c>
      <c r="X1004" t="s">
        <v>43</v>
      </c>
    </row>
    <row r="1005" spans="1:24" ht="13.5" customHeight="1" x14ac:dyDescent="0.45">
      <c r="A1005" t="s">
        <v>5221</v>
      </c>
      <c r="B1005" t="s">
        <v>25</v>
      </c>
      <c r="C1005" t="s">
        <v>25</v>
      </c>
      <c r="D1005" t="s">
        <v>5222</v>
      </c>
      <c r="E1005" t="s">
        <v>5223</v>
      </c>
      <c r="F1005">
        <v>10.100199999999999</v>
      </c>
      <c r="G1005" s="45">
        <v>15570657</v>
      </c>
      <c r="H1005" t="s">
        <v>5224</v>
      </c>
      <c r="I1005" t="s">
        <v>46</v>
      </c>
      <c r="J1005" t="s">
        <v>5225</v>
      </c>
      <c r="K1005" s="9" t="s">
        <v>31</v>
      </c>
      <c r="L1005" s="32" t="s">
        <v>184</v>
      </c>
      <c r="M1005" s="8" t="s">
        <v>237</v>
      </c>
      <c r="N1005" t="s">
        <v>33</v>
      </c>
      <c r="O1005" t="s">
        <v>34</v>
      </c>
      <c r="P1005" t="s">
        <v>35</v>
      </c>
      <c r="Q1005" t="s">
        <v>49</v>
      </c>
      <c r="R1005" t="s">
        <v>50</v>
      </c>
      <c r="S1005" t="s">
        <v>38</v>
      </c>
      <c r="T1005" t="s">
        <v>39</v>
      </c>
      <c r="U1005" t="s">
        <v>40</v>
      </c>
      <c r="V1005" t="s">
        <v>41</v>
      </c>
      <c r="W1005" t="s">
        <v>42</v>
      </c>
      <c r="X1005" t="s">
        <v>53</v>
      </c>
    </row>
    <row r="1006" spans="1:24" ht="13.5" customHeight="1" x14ac:dyDescent="0.45">
      <c r="A1006" s="38" t="s">
        <v>5227</v>
      </c>
      <c r="B1006" t="s">
        <v>5228</v>
      </c>
      <c r="E1006">
        <v>16879198</v>
      </c>
      <c r="G1006" s="45">
        <v>16879198</v>
      </c>
      <c r="H1006" t="s">
        <v>5229</v>
      </c>
      <c r="I1006" t="s">
        <v>46</v>
      </c>
      <c r="J1006" t="s">
        <v>5230</v>
      </c>
      <c r="K1006" s="9" t="s">
        <v>48</v>
      </c>
      <c r="L1006" s="32">
        <v>1150</v>
      </c>
      <c r="M1006" t="s">
        <v>5230</v>
      </c>
      <c r="N1006" t="s">
        <v>46</v>
      </c>
      <c r="O1006" t="s">
        <v>34</v>
      </c>
      <c r="P1006" t="s">
        <v>35</v>
      </c>
      <c r="Q1006" t="s">
        <v>49</v>
      </c>
      <c r="R1006" t="s">
        <v>50</v>
      </c>
      <c r="S1006" t="s">
        <v>51</v>
      </c>
      <c r="T1006" t="s">
        <v>39</v>
      </c>
      <c r="U1006" t="s">
        <v>5231</v>
      </c>
      <c r="V1006" t="s">
        <v>41</v>
      </c>
      <c r="W1006" t="s">
        <v>5231</v>
      </c>
      <c r="X1006" t="s">
        <v>53</v>
      </c>
    </row>
    <row r="1007" spans="1:24" ht="13.5" customHeight="1" x14ac:dyDescent="0.45">
      <c r="A1007" t="s">
        <v>5232</v>
      </c>
      <c r="B1007" t="s">
        <v>25</v>
      </c>
      <c r="C1007" t="s">
        <v>25</v>
      </c>
      <c r="D1007" t="s">
        <v>5233</v>
      </c>
      <c r="E1007" t="s">
        <v>5234</v>
      </c>
      <c r="F1007">
        <v>10.1111</v>
      </c>
      <c r="G1007" s="45">
        <v>10959270</v>
      </c>
      <c r="H1007" t="s">
        <v>5235</v>
      </c>
      <c r="I1007" s="6" t="s">
        <v>29</v>
      </c>
      <c r="J1007" t="s">
        <v>5236</v>
      </c>
      <c r="K1007" s="9" t="s">
        <v>31</v>
      </c>
      <c r="L1007" s="32" t="s">
        <v>232</v>
      </c>
      <c r="M1007" s="8" t="s">
        <v>237</v>
      </c>
      <c r="N1007" t="s">
        <v>33</v>
      </c>
      <c r="O1007" t="s">
        <v>34</v>
      </c>
      <c r="P1007" t="s">
        <v>35</v>
      </c>
      <c r="Q1007" t="s">
        <v>36</v>
      </c>
      <c r="R1007" t="s">
        <v>172</v>
      </c>
      <c r="S1007" t="s">
        <v>38</v>
      </c>
      <c r="T1007" t="s">
        <v>39</v>
      </c>
      <c r="U1007" t="s">
        <v>40</v>
      </c>
      <c r="V1007" t="s">
        <v>41</v>
      </c>
      <c r="W1007" t="s">
        <v>42</v>
      </c>
      <c r="X1007" t="s">
        <v>115</v>
      </c>
    </row>
    <row r="1008" spans="1:24" ht="13.5" customHeight="1" x14ac:dyDescent="0.45">
      <c r="A1008" s="38" t="s">
        <v>5237</v>
      </c>
      <c r="B1008" t="s">
        <v>5237</v>
      </c>
      <c r="E1008">
        <v>20902158</v>
      </c>
      <c r="G1008" s="45">
        <v>20902158</v>
      </c>
      <c r="H1008" t="s">
        <v>5238</v>
      </c>
      <c r="I1008" t="s">
        <v>46</v>
      </c>
      <c r="J1008" t="s">
        <v>5239</v>
      </c>
      <c r="K1008" s="9" t="s">
        <v>48</v>
      </c>
      <c r="L1008" s="32" t="s">
        <v>4112</v>
      </c>
      <c r="M1008" t="s">
        <v>5239</v>
      </c>
      <c r="N1008" t="s">
        <v>46</v>
      </c>
      <c r="O1008" t="s">
        <v>34</v>
      </c>
      <c r="P1008" t="s">
        <v>35</v>
      </c>
      <c r="Q1008" t="s">
        <v>49</v>
      </c>
      <c r="R1008" t="s">
        <v>50</v>
      </c>
      <c r="S1008" t="s">
        <v>51</v>
      </c>
      <c r="T1008" t="s">
        <v>39</v>
      </c>
      <c r="U1008" t="s">
        <v>5240</v>
      </c>
      <c r="V1008" t="s">
        <v>41</v>
      </c>
      <c r="W1008" t="s">
        <v>5240</v>
      </c>
      <c r="X1008" t="s">
        <v>53</v>
      </c>
    </row>
    <row r="1009" spans="1:24" ht="13.5" customHeight="1" x14ac:dyDescent="0.45">
      <c r="A1009" t="s">
        <v>5241</v>
      </c>
      <c r="B1009" t="s">
        <v>25</v>
      </c>
      <c r="C1009" t="s">
        <v>25</v>
      </c>
      <c r="D1009" t="s">
        <v>5242</v>
      </c>
      <c r="E1009" t="s">
        <v>5243</v>
      </c>
      <c r="F1009">
        <v>10.100199999999999</v>
      </c>
      <c r="G1009" s="45">
        <v>10991190</v>
      </c>
      <c r="H1009" t="s">
        <v>5244</v>
      </c>
      <c r="I1009" s="6" t="s">
        <v>29</v>
      </c>
      <c r="J1009" t="s">
        <v>5245</v>
      </c>
      <c r="K1009" s="9" t="s">
        <v>31</v>
      </c>
      <c r="L1009" s="32" t="s">
        <v>354</v>
      </c>
      <c r="M1009" s="8" t="s">
        <v>237</v>
      </c>
      <c r="N1009" t="s">
        <v>33</v>
      </c>
      <c r="O1009" t="s">
        <v>34</v>
      </c>
      <c r="P1009" t="s">
        <v>35</v>
      </c>
      <c r="Q1009" t="s">
        <v>61</v>
      </c>
      <c r="R1009" t="s">
        <v>172</v>
      </c>
      <c r="S1009" t="s">
        <v>38</v>
      </c>
      <c r="T1009" t="s">
        <v>39</v>
      </c>
      <c r="U1009" t="s">
        <v>40</v>
      </c>
      <c r="V1009" t="s">
        <v>41</v>
      </c>
      <c r="W1009" t="s">
        <v>42</v>
      </c>
      <c r="X1009" t="s">
        <v>53</v>
      </c>
    </row>
    <row r="1010" spans="1:24" ht="13.5" customHeight="1" x14ac:dyDescent="0.45">
      <c r="A1010" t="s">
        <v>5246</v>
      </c>
      <c r="B1010" t="s">
        <v>25</v>
      </c>
      <c r="C1010" t="s">
        <v>25</v>
      </c>
      <c r="D1010" t="s">
        <v>5247</v>
      </c>
      <c r="E1010" t="s">
        <v>5248</v>
      </c>
      <c r="F1010">
        <v>10.100199999999999</v>
      </c>
      <c r="G1010" s="45">
        <v>10991204</v>
      </c>
      <c r="H1010" t="s">
        <v>5249</v>
      </c>
      <c r="I1010" s="6" t="s">
        <v>29</v>
      </c>
      <c r="K1010" s="9" t="s">
        <v>31</v>
      </c>
      <c r="L1010" s="32" t="s">
        <v>3175</v>
      </c>
      <c r="M1010" s="8" t="s">
        <v>237</v>
      </c>
      <c r="N1010" t="s">
        <v>33</v>
      </c>
      <c r="O1010" t="s">
        <v>34</v>
      </c>
      <c r="P1010" t="s">
        <v>35</v>
      </c>
      <c r="Q1010" t="s">
        <v>61</v>
      </c>
      <c r="R1010" t="s">
        <v>37</v>
      </c>
      <c r="S1010" t="s">
        <v>38</v>
      </c>
      <c r="T1010" t="s">
        <v>39</v>
      </c>
      <c r="U1010" t="s">
        <v>40</v>
      </c>
      <c r="V1010" t="s">
        <v>41</v>
      </c>
      <c r="W1010" t="s">
        <v>42</v>
      </c>
      <c r="X1010" t="s">
        <v>53</v>
      </c>
    </row>
    <row r="1011" spans="1:24" ht="13.5" customHeight="1" x14ac:dyDescent="0.45">
      <c r="A1011" t="s">
        <v>5237</v>
      </c>
      <c r="B1011" t="s">
        <v>25</v>
      </c>
      <c r="C1011" t="s">
        <v>25</v>
      </c>
      <c r="D1011" t="s">
        <v>5251</v>
      </c>
      <c r="E1011" t="s">
        <v>5252</v>
      </c>
      <c r="F1011">
        <v>10.1111</v>
      </c>
      <c r="G1011" s="45" t="s">
        <v>5253</v>
      </c>
      <c r="H1011" t="s">
        <v>5254</v>
      </c>
      <c r="I1011" s="6" t="s">
        <v>29</v>
      </c>
      <c r="J1011" t="s">
        <v>5255</v>
      </c>
      <c r="K1011" s="9" t="s">
        <v>31</v>
      </c>
      <c r="L1011" s="32" t="s">
        <v>10245</v>
      </c>
      <c r="M1011" s="8" t="s">
        <v>237</v>
      </c>
      <c r="N1011" t="s">
        <v>33</v>
      </c>
      <c r="O1011" t="s">
        <v>34</v>
      </c>
      <c r="P1011" t="s">
        <v>35</v>
      </c>
      <c r="Q1011" t="s">
        <v>61</v>
      </c>
      <c r="R1011" t="s">
        <v>172</v>
      </c>
      <c r="S1011" t="s">
        <v>38</v>
      </c>
      <c r="T1011" t="s">
        <v>39</v>
      </c>
      <c r="U1011" t="s">
        <v>40</v>
      </c>
      <c r="V1011" t="s">
        <v>41</v>
      </c>
      <c r="W1011" t="s">
        <v>42</v>
      </c>
      <c r="X1011" t="s">
        <v>43</v>
      </c>
    </row>
    <row r="1012" spans="1:24" ht="13.5" customHeight="1" x14ac:dyDescent="0.45">
      <c r="A1012" t="s">
        <v>5257</v>
      </c>
      <c r="B1012" t="s">
        <v>25</v>
      </c>
      <c r="C1012" t="s">
        <v>25</v>
      </c>
      <c r="D1012" t="s">
        <v>5258</v>
      </c>
      <c r="E1012" t="s">
        <v>5259</v>
      </c>
      <c r="F1012">
        <v>10.1111</v>
      </c>
      <c r="G1012" s="45">
        <v>17483743</v>
      </c>
      <c r="H1012" t="s">
        <v>5260</v>
      </c>
      <c r="I1012" s="6" t="s">
        <v>29</v>
      </c>
      <c r="J1012" s="8" t="s">
        <v>74</v>
      </c>
      <c r="K1012" s="9" t="s">
        <v>31</v>
      </c>
      <c r="L1012" s="32" t="s">
        <v>3485</v>
      </c>
      <c r="M1012" s="8" t="s">
        <v>237</v>
      </c>
      <c r="N1012" t="s">
        <v>33</v>
      </c>
      <c r="O1012" t="s">
        <v>34</v>
      </c>
      <c r="P1012" t="s">
        <v>35</v>
      </c>
      <c r="Q1012" t="s">
        <v>61</v>
      </c>
      <c r="R1012" t="s">
        <v>50</v>
      </c>
      <c r="S1012" t="s">
        <v>38</v>
      </c>
      <c r="T1012" t="s">
        <v>39</v>
      </c>
      <c r="U1012" t="s">
        <v>40</v>
      </c>
      <c r="V1012" t="s">
        <v>41</v>
      </c>
      <c r="W1012" t="s">
        <v>42</v>
      </c>
      <c r="X1012" t="s">
        <v>43</v>
      </c>
    </row>
    <row r="1013" spans="1:24" ht="13.5" customHeight="1" x14ac:dyDescent="0.45">
      <c r="A1013" s="38" t="s">
        <v>5261</v>
      </c>
      <c r="B1013" t="s">
        <v>5261</v>
      </c>
      <c r="E1013">
        <v>16879392</v>
      </c>
      <c r="G1013" s="45">
        <v>16879392</v>
      </c>
      <c r="H1013" t="s">
        <v>5262</v>
      </c>
      <c r="I1013" t="s">
        <v>46</v>
      </c>
      <c r="J1013" t="s">
        <v>5263</v>
      </c>
      <c r="K1013" s="9" t="s">
        <v>48</v>
      </c>
      <c r="L1013" s="32" t="s">
        <v>10220</v>
      </c>
      <c r="M1013" t="s">
        <v>5263</v>
      </c>
      <c r="N1013" t="s">
        <v>46</v>
      </c>
      <c r="O1013" t="s">
        <v>34</v>
      </c>
      <c r="P1013" t="s">
        <v>35</v>
      </c>
      <c r="Q1013" t="s">
        <v>49</v>
      </c>
      <c r="R1013" t="s">
        <v>50</v>
      </c>
      <c r="S1013" t="s">
        <v>51</v>
      </c>
      <c r="T1013" t="s">
        <v>39</v>
      </c>
      <c r="U1013" t="s">
        <v>5264</v>
      </c>
      <c r="V1013" t="s">
        <v>41</v>
      </c>
      <c r="W1013" t="s">
        <v>5264</v>
      </c>
      <c r="X1013" t="s">
        <v>53</v>
      </c>
    </row>
    <row r="1014" spans="1:24" ht="13.5" customHeight="1" x14ac:dyDescent="0.45">
      <c r="A1014" t="s">
        <v>5265</v>
      </c>
      <c r="B1014" t="s">
        <v>25</v>
      </c>
      <c r="C1014" t="s">
        <v>25</v>
      </c>
      <c r="D1014" t="s">
        <v>5266</v>
      </c>
      <c r="E1014" t="s">
        <v>5267</v>
      </c>
      <c r="F1014">
        <v>10.100199999999999</v>
      </c>
      <c r="G1014" s="45">
        <v>10991212</v>
      </c>
      <c r="H1014" t="s">
        <v>5268</v>
      </c>
      <c r="I1014" s="6" t="s">
        <v>29</v>
      </c>
      <c r="J1014" t="s">
        <v>5269</v>
      </c>
      <c r="K1014" s="9" t="s">
        <v>31</v>
      </c>
      <c r="L1014" s="32" t="s">
        <v>2087</v>
      </c>
      <c r="M1014" s="8" t="s">
        <v>237</v>
      </c>
      <c r="N1014" t="s">
        <v>33</v>
      </c>
      <c r="O1014" t="s">
        <v>34</v>
      </c>
      <c r="P1014" t="s">
        <v>35</v>
      </c>
      <c r="Q1014" t="s">
        <v>61</v>
      </c>
      <c r="R1014" t="s">
        <v>172</v>
      </c>
      <c r="S1014" t="s">
        <v>38</v>
      </c>
      <c r="T1014" t="s">
        <v>39</v>
      </c>
      <c r="U1014" t="s">
        <v>40</v>
      </c>
      <c r="V1014" t="s">
        <v>41</v>
      </c>
      <c r="W1014" t="s">
        <v>42</v>
      </c>
      <c r="X1014" t="s">
        <v>53</v>
      </c>
    </row>
    <row r="1015" spans="1:24" ht="13.5" customHeight="1" x14ac:dyDescent="0.45">
      <c r="A1015" t="s">
        <v>5270</v>
      </c>
      <c r="B1015" t="s">
        <v>25</v>
      </c>
      <c r="C1015" t="s">
        <v>25</v>
      </c>
      <c r="D1015" t="s">
        <v>5271</v>
      </c>
      <c r="E1015" t="s">
        <v>5272</v>
      </c>
      <c r="F1015">
        <v>10.1111</v>
      </c>
      <c r="G1015" s="45" t="s">
        <v>5273</v>
      </c>
      <c r="H1015" t="s">
        <v>5274</v>
      </c>
      <c r="I1015" s="6" t="s">
        <v>29</v>
      </c>
      <c r="J1015" t="s">
        <v>5275</v>
      </c>
      <c r="K1015" s="9" t="s">
        <v>31</v>
      </c>
      <c r="L1015" s="32" t="s">
        <v>1889</v>
      </c>
      <c r="M1015" s="8" t="s">
        <v>237</v>
      </c>
      <c r="N1015" t="s">
        <v>33</v>
      </c>
      <c r="O1015" t="s">
        <v>34</v>
      </c>
      <c r="P1015" t="s">
        <v>35</v>
      </c>
      <c r="Q1015" t="s">
        <v>61</v>
      </c>
      <c r="R1015" t="s">
        <v>172</v>
      </c>
      <c r="S1015" t="s">
        <v>38</v>
      </c>
      <c r="T1015" t="s">
        <v>39</v>
      </c>
      <c r="U1015" t="s">
        <v>40</v>
      </c>
      <c r="V1015" t="s">
        <v>41</v>
      </c>
      <c r="W1015" t="s">
        <v>42</v>
      </c>
      <c r="X1015" t="s">
        <v>43</v>
      </c>
    </row>
    <row r="1016" spans="1:24" ht="13.5" customHeight="1" x14ac:dyDescent="0.45">
      <c r="A1016" s="38" t="s">
        <v>5276</v>
      </c>
      <c r="B1016" t="s">
        <v>5277</v>
      </c>
      <c r="E1016">
        <v>16879759</v>
      </c>
      <c r="G1016" s="45">
        <v>16879759</v>
      </c>
      <c r="H1016" t="s">
        <v>5278</v>
      </c>
      <c r="I1016" t="s">
        <v>46</v>
      </c>
      <c r="J1016" t="s">
        <v>5279</v>
      </c>
      <c r="K1016" s="9" t="s">
        <v>48</v>
      </c>
      <c r="L1016" s="32" t="s">
        <v>10259</v>
      </c>
      <c r="M1016" t="s">
        <v>5279</v>
      </c>
      <c r="N1016" t="s">
        <v>46</v>
      </c>
      <c r="O1016" t="s">
        <v>34</v>
      </c>
      <c r="P1016" t="s">
        <v>35</v>
      </c>
      <c r="Q1016" t="s">
        <v>49</v>
      </c>
      <c r="R1016" t="s">
        <v>50</v>
      </c>
      <c r="S1016" t="s">
        <v>51</v>
      </c>
      <c r="T1016" t="s">
        <v>39</v>
      </c>
      <c r="U1016" t="s">
        <v>5280</v>
      </c>
      <c r="V1016" t="s">
        <v>41</v>
      </c>
      <c r="W1016" t="s">
        <v>5280</v>
      </c>
      <c r="X1016" t="s">
        <v>53</v>
      </c>
    </row>
    <row r="1017" spans="1:24" ht="13.5" customHeight="1" x14ac:dyDescent="0.45">
      <c r="A1017" t="s">
        <v>5281</v>
      </c>
      <c r="B1017" t="s">
        <v>25</v>
      </c>
      <c r="C1017" t="s">
        <v>25</v>
      </c>
      <c r="D1017" t="s">
        <v>5282</v>
      </c>
      <c r="E1017" t="s">
        <v>5283</v>
      </c>
      <c r="F1017">
        <v>10.1111</v>
      </c>
      <c r="G1017" s="45">
        <v>20427174</v>
      </c>
      <c r="H1017" t="s">
        <v>5284</v>
      </c>
      <c r="I1017" s="6" t="s">
        <v>29</v>
      </c>
      <c r="J1017" s="8" t="s">
        <v>74</v>
      </c>
      <c r="K1017" s="9" t="s">
        <v>31</v>
      </c>
      <c r="L1017" s="32" t="s">
        <v>232</v>
      </c>
      <c r="M1017" s="8" t="s">
        <v>237</v>
      </c>
      <c r="N1017" t="s">
        <v>33</v>
      </c>
      <c r="O1017" t="s">
        <v>34</v>
      </c>
      <c r="P1017" t="s">
        <v>35</v>
      </c>
      <c r="Q1017" t="s">
        <v>61</v>
      </c>
      <c r="R1017" t="s">
        <v>415</v>
      </c>
      <c r="S1017" t="s">
        <v>38</v>
      </c>
      <c r="T1017" t="s">
        <v>93</v>
      </c>
      <c r="U1017" t="s">
        <v>5285</v>
      </c>
      <c r="V1017" t="s">
        <v>41</v>
      </c>
      <c r="W1017" t="s">
        <v>42</v>
      </c>
      <c r="X1017" t="s">
        <v>43</v>
      </c>
    </row>
    <row r="1018" spans="1:24" ht="13.5" customHeight="1" x14ac:dyDescent="0.45">
      <c r="A1018" s="38" t="s">
        <v>5286</v>
      </c>
      <c r="B1018" t="s">
        <v>5286</v>
      </c>
      <c r="E1018" t="s">
        <v>5287</v>
      </c>
      <c r="G1018" s="45" t="s">
        <v>5287</v>
      </c>
      <c r="H1018" t="s">
        <v>5288</v>
      </c>
      <c r="I1018" t="s">
        <v>46</v>
      </c>
      <c r="J1018" t="s">
        <v>5289</v>
      </c>
      <c r="K1018" s="9" t="s">
        <v>48</v>
      </c>
      <c r="L1018" s="32" t="s">
        <v>10218</v>
      </c>
      <c r="M1018" t="s">
        <v>5289</v>
      </c>
      <c r="N1018" t="s">
        <v>46</v>
      </c>
      <c r="O1018" t="s">
        <v>34</v>
      </c>
      <c r="P1018" t="s">
        <v>35</v>
      </c>
      <c r="Q1018" t="s">
        <v>49</v>
      </c>
      <c r="R1018" t="s">
        <v>50</v>
      </c>
      <c r="S1018" t="s">
        <v>51</v>
      </c>
      <c r="T1018" t="s">
        <v>39</v>
      </c>
      <c r="U1018" t="s">
        <v>5290</v>
      </c>
      <c r="V1018" t="s">
        <v>41</v>
      </c>
      <c r="W1018" t="s">
        <v>5290</v>
      </c>
      <c r="X1018" t="s">
        <v>53</v>
      </c>
    </row>
    <row r="1019" spans="1:24" ht="13.5" customHeight="1" x14ac:dyDescent="0.45">
      <c r="A1019" s="38" t="s">
        <v>5291</v>
      </c>
      <c r="B1019" t="s">
        <v>5291</v>
      </c>
      <c r="E1019">
        <v>16879430</v>
      </c>
      <c r="G1019" s="45">
        <v>16879430</v>
      </c>
      <c r="H1019" t="s">
        <v>5292</v>
      </c>
      <c r="I1019" t="s">
        <v>46</v>
      </c>
      <c r="J1019" t="s">
        <v>5293</v>
      </c>
      <c r="K1019" s="9" t="s">
        <v>48</v>
      </c>
      <c r="L1019" s="32" t="s">
        <v>10218</v>
      </c>
      <c r="M1019" t="s">
        <v>5293</v>
      </c>
      <c r="N1019" t="s">
        <v>46</v>
      </c>
      <c r="O1019" t="s">
        <v>34</v>
      </c>
      <c r="P1019" t="s">
        <v>35</v>
      </c>
      <c r="Q1019" t="s">
        <v>49</v>
      </c>
      <c r="R1019" t="s">
        <v>50</v>
      </c>
      <c r="S1019" t="s">
        <v>51</v>
      </c>
      <c r="T1019" t="s">
        <v>39</v>
      </c>
      <c r="U1019" t="s">
        <v>5294</v>
      </c>
      <c r="V1019" t="s">
        <v>41</v>
      </c>
      <c r="W1019" t="s">
        <v>5294</v>
      </c>
      <c r="X1019" t="s">
        <v>53</v>
      </c>
    </row>
    <row r="1020" spans="1:24" ht="13.5" customHeight="1" x14ac:dyDescent="0.45">
      <c r="A1020" t="s">
        <v>5295</v>
      </c>
      <c r="B1020" t="s">
        <v>5296</v>
      </c>
      <c r="C1020" t="s">
        <v>25</v>
      </c>
      <c r="D1020" t="s">
        <v>5297</v>
      </c>
      <c r="E1020" t="s">
        <v>5298</v>
      </c>
      <c r="F1020">
        <v>10.100199999999999</v>
      </c>
      <c r="G1020" s="45" t="s">
        <v>5299</v>
      </c>
      <c r="H1020" t="s">
        <v>5300</v>
      </c>
      <c r="I1020" s="6" t="s">
        <v>29</v>
      </c>
      <c r="J1020" t="s">
        <v>5301</v>
      </c>
      <c r="K1020" s="9" t="s">
        <v>31</v>
      </c>
      <c r="L1020" s="32" t="s">
        <v>6571</v>
      </c>
      <c r="M1020" s="8" t="s">
        <v>237</v>
      </c>
      <c r="N1020" t="s">
        <v>33</v>
      </c>
      <c r="O1020" t="s">
        <v>34</v>
      </c>
      <c r="P1020" t="s">
        <v>35</v>
      </c>
      <c r="Q1020" t="s">
        <v>61</v>
      </c>
      <c r="R1020" t="s">
        <v>172</v>
      </c>
      <c r="S1020" t="s">
        <v>38</v>
      </c>
      <c r="T1020" t="s">
        <v>39</v>
      </c>
      <c r="U1020" t="s">
        <v>40</v>
      </c>
      <c r="V1020" t="s">
        <v>41</v>
      </c>
      <c r="W1020" t="s">
        <v>42</v>
      </c>
      <c r="X1020" t="s">
        <v>43</v>
      </c>
    </row>
    <row r="1021" spans="1:24" ht="13.5" customHeight="1" x14ac:dyDescent="0.45">
      <c r="A1021" t="s">
        <v>5302</v>
      </c>
      <c r="B1021" t="s">
        <v>25</v>
      </c>
      <c r="C1021" t="s">
        <v>25</v>
      </c>
      <c r="D1021" t="s">
        <v>5303</v>
      </c>
      <c r="E1021" t="s">
        <v>5304</v>
      </c>
      <c r="F1021">
        <v>10.100199999999999</v>
      </c>
      <c r="G1021" s="45" t="s">
        <v>5305</v>
      </c>
      <c r="H1021" t="s">
        <v>5306</v>
      </c>
      <c r="I1021" s="6" t="s">
        <v>29</v>
      </c>
      <c r="J1021" t="s">
        <v>5307</v>
      </c>
      <c r="K1021" s="9" t="s">
        <v>31</v>
      </c>
      <c r="L1021" s="32" t="s">
        <v>5308</v>
      </c>
      <c r="M1021" s="8" t="s">
        <v>237</v>
      </c>
      <c r="N1021" t="s">
        <v>33</v>
      </c>
      <c r="O1021" t="s">
        <v>34</v>
      </c>
      <c r="P1021" t="s">
        <v>35</v>
      </c>
      <c r="Q1021" t="s">
        <v>61</v>
      </c>
      <c r="R1021" t="s">
        <v>172</v>
      </c>
      <c r="S1021" t="s">
        <v>38</v>
      </c>
      <c r="T1021" t="s">
        <v>39</v>
      </c>
      <c r="U1021" t="s">
        <v>40</v>
      </c>
      <c r="V1021" t="s">
        <v>41</v>
      </c>
      <c r="W1021" t="s">
        <v>42</v>
      </c>
      <c r="X1021" t="s">
        <v>53</v>
      </c>
    </row>
    <row r="1022" spans="1:24" ht="13.5" customHeight="1" x14ac:dyDescent="0.45">
      <c r="A1022" s="38" t="s">
        <v>5309</v>
      </c>
      <c r="B1022" t="s">
        <v>5309</v>
      </c>
      <c r="E1022">
        <v>16877209</v>
      </c>
      <c r="G1022" s="45">
        <v>16877209</v>
      </c>
      <c r="H1022" t="s">
        <v>5310</v>
      </c>
      <c r="I1022" t="s">
        <v>46</v>
      </c>
      <c r="J1022" t="s">
        <v>5311</v>
      </c>
      <c r="K1022" s="9" t="s">
        <v>48</v>
      </c>
      <c r="L1022" s="32" t="s">
        <v>4112</v>
      </c>
      <c r="M1022" t="s">
        <v>5311</v>
      </c>
      <c r="N1022" t="s">
        <v>46</v>
      </c>
      <c r="O1022" t="s">
        <v>34</v>
      </c>
      <c r="P1022" t="s">
        <v>35</v>
      </c>
      <c r="Q1022" t="s">
        <v>49</v>
      </c>
      <c r="R1022" t="s">
        <v>50</v>
      </c>
      <c r="S1022" t="s">
        <v>51</v>
      </c>
      <c r="T1022" t="s">
        <v>39</v>
      </c>
      <c r="U1022" s="39" t="s">
        <v>5312</v>
      </c>
      <c r="V1022" t="s">
        <v>41</v>
      </c>
      <c r="W1022" t="s">
        <v>5312</v>
      </c>
      <c r="X1022" t="s">
        <v>53</v>
      </c>
    </row>
    <row r="1023" spans="1:24" ht="13.5" customHeight="1" x14ac:dyDescent="0.45">
      <c r="A1023" s="38" t="s">
        <v>5313</v>
      </c>
      <c r="B1023" t="s">
        <v>5313</v>
      </c>
      <c r="E1023" t="s">
        <v>5314</v>
      </c>
      <c r="G1023" s="45" t="s">
        <v>5314</v>
      </c>
      <c r="H1023" t="s">
        <v>5315</v>
      </c>
      <c r="I1023" t="s">
        <v>46</v>
      </c>
      <c r="J1023" t="s">
        <v>5316</v>
      </c>
      <c r="K1023" s="9" t="s">
        <v>48</v>
      </c>
      <c r="L1023" s="32" t="s">
        <v>3367</v>
      </c>
      <c r="M1023" t="s">
        <v>5316</v>
      </c>
      <c r="N1023" t="s">
        <v>46</v>
      </c>
      <c r="O1023" t="s">
        <v>34</v>
      </c>
      <c r="P1023" t="s">
        <v>35</v>
      </c>
      <c r="Q1023" t="s">
        <v>49</v>
      </c>
      <c r="R1023" t="s">
        <v>50</v>
      </c>
      <c r="S1023" t="s">
        <v>51</v>
      </c>
      <c r="T1023" t="s">
        <v>39</v>
      </c>
      <c r="U1023" t="s">
        <v>5317</v>
      </c>
      <c r="V1023" t="s">
        <v>41</v>
      </c>
      <c r="W1023" t="s">
        <v>5317</v>
      </c>
      <c r="X1023" t="s">
        <v>53</v>
      </c>
    </row>
    <row r="1024" spans="1:24" ht="13.5" customHeight="1" x14ac:dyDescent="0.45">
      <c r="A1024" t="s">
        <v>5318</v>
      </c>
      <c r="B1024" t="s">
        <v>25</v>
      </c>
      <c r="C1024" t="s">
        <v>25</v>
      </c>
      <c r="D1024" t="s">
        <v>5319</v>
      </c>
      <c r="E1024" t="s">
        <v>5320</v>
      </c>
      <c r="F1024">
        <v>10.1111</v>
      </c>
      <c r="G1024" s="45" t="s">
        <v>5321</v>
      </c>
      <c r="H1024" t="s">
        <v>5322</v>
      </c>
      <c r="I1024" s="6" t="s">
        <v>29</v>
      </c>
      <c r="J1024" t="s">
        <v>5323</v>
      </c>
      <c r="K1024" t="s">
        <v>100</v>
      </c>
      <c r="L1024" s="32" t="s">
        <v>2206</v>
      </c>
      <c r="M1024" s="8" t="s">
        <v>237</v>
      </c>
      <c r="N1024" t="s">
        <v>33</v>
      </c>
      <c r="O1024" t="s">
        <v>34</v>
      </c>
      <c r="P1024" t="s">
        <v>35</v>
      </c>
      <c r="Q1024" t="s">
        <v>61</v>
      </c>
      <c r="R1024" t="s">
        <v>80</v>
      </c>
      <c r="S1024" t="s">
        <v>38</v>
      </c>
      <c r="T1024" t="s">
        <v>39</v>
      </c>
      <c r="U1024" t="s">
        <v>40</v>
      </c>
      <c r="V1024" t="s">
        <v>41</v>
      </c>
      <c r="W1024" t="s">
        <v>42</v>
      </c>
      <c r="X1024" t="s">
        <v>53</v>
      </c>
    </row>
    <row r="1025" spans="1:24" ht="13.5" customHeight="1" x14ac:dyDescent="0.45">
      <c r="A1025" t="s">
        <v>5324</v>
      </c>
      <c r="B1025" t="s">
        <v>25</v>
      </c>
      <c r="C1025" t="s">
        <v>25</v>
      </c>
      <c r="D1025" t="s">
        <v>5325</v>
      </c>
      <c r="E1025" t="s">
        <v>5326</v>
      </c>
      <c r="F1025">
        <v>10.100199999999999</v>
      </c>
      <c r="G1025" s="45">
        <v>10991239</v>
      </c>
      <c r="H1025" t="s">
        <v>5327</v>
      </c>
      <c r="I1025" s="6" t="s">
        <v>29</v>
      </c>
      <c r="K1025" s="9" t="s">
        <v>31</v>
      </c>
      <c r="L1025" s="32" t="s">
        <v>4965</v>
      </c>
      <c r="M1025" s="8" t="s">
        <v>237</v>
      </c>
      <c r="N1025" t="s">
        <v>33</v>
      </c>
      <c r="O1025" t="s">
        <v>34</v>
      </c>
      <c r="P1025" t="s">
        <v>35</v>
      </c>
      <c r="Q1025" t="s">
        <v>61</v>
      </c>
      <c r="R1025" t="s">
        <v>37</v>
      </c>
      <c r="S1025" t="s">
        <v>38</v>
      </c>
      <c r="T1025" t="s">
        <v>39</v>
      </c>
      <c r="U1025" t="s">
        <v>40</v>
      </c>
      <c r="V1025" t="s">
        <v>41</v>
      </c>
      <c r="W1025" t="s">
        <v>42</v>
      </c>
      <c r="X1025" t="s">
        <v>53</v>
      </c>
    </row>
    <row r="1026" spans="1:24" ht="13.5" customHeight="1" x14ac:dyDescent="0.45">
      <c r="A1026" s="38" t="s">
        <v>5328</v>
      </c>
      <c r="B1026" t="s">
        <v>5328</v>
      </c>
      <c r="E1026">
        <v>15423034</v>
      </c>
      <c r="G1026" s="45">
        <v>15423034</v>
      </c>
      <c r="H1026" t="s">
        <v>5329</v>
      </c>
      <c r="I1026" t="s">
        <v>46</v>
      </c>
      <c r="J1026" t="s">
        <v>5330</v>
      </c>
      <c r="K1026" s="9" t="s">
        <v>48</v>
      </c>
      <c r="L1026" s="32" t="s">
        <v>4112</v>
      </c>
      <c r="M1026" t="s">
        <v>5330</v>
      </c>
      <c r="N1026" t="s">
        <v>46</v>
      </c>
      <c r="O1026" t="s">
        <v>34</v>
      </c>
      <c r="P1026" t="s">
        <v>35</v>
      </c>
      <c r="Q1026" t="s">
        <v>49</v>
      </c>
      <c r="R1026" t="s">
        <v>50</v>
      </c>
      <c r="S1026" t="s">
        <v>51</v>
      </c>
      <c r="T1026" t="s">
        <v>39</v>
      </c>
      <c r="U1026" t="s">
        <v>5331</v>
      </c>
      <c r="V1026" t="s">
        <v>41</v>
      </c>
      <c r="W1026" t="s">
        <v>5331</v>
      </c>
      <c r="X1026" t="s">
        <v>53</v>
      </c>
    </row>
    <row r="1027" spans="1:24" ht="13.5" customHeight="1" x14ac:dyDescent="0.45">
      <c r="A1027" t="s">
        <v>5332</v>
      </c>
      <c r="B1027" t="s">
        <v>25</v>
      </c>
      <c r="C1027" t="s">
        <v>25</v>
      </c>
      <c r="D1027" t="s">
        <v>5333</v>
      </c>
      <c r="E1027" t="s">
        <v>5334</v>
      </c>
      <c r="F1027">
        <v>10.100199999999999</v>
      </c>
      <c r="G1027" s="45">
        <v>15420981</v>
      </c>
      <c r="H1027" t="s">
        <v>5335</v>
      </c>
      <c r="I1027" s="6" t="s">
        <v>29</v>
      </c>
      <c r="J1027" t="s">
        <v>5336</v>
      </c>
      <c r="K1027" s="9" t="s">
        <v>31</v>
      </c>
      <c r="L1027" s="32" t="s">
        <v>786</v>
      </c>
      <c r="M1027" s="8" t="s">
        <v>237</v>
      </c>
      <c r="N1027" t="s">
        <v>33</v>
      </c>
      <c r="O1027" t="s">
        <v>34</v>
      </c>
      <c r="P1027" t="s">
        <v>35</v>
      </c>
      <c r="Q1027" t="s">
        <v>61</v>
      </c>
      <c r="R1027" t="s">
        <v>172</v>
      </c>
      <c r="S1027" t="s">
        <v>38</v>
      </c>
      <c r="T1027" t="s">
        <v>39</v>
      </c>
      <c r="U1027" t="s">
        <v>40</v>
      </c>
      <c r="V1027" t="s">
        <v>41</v>
      </c>
      <c r="W1027" t="s">
        <v>42</v>
      </c>
      <c r="X1027" t="s">
        <v>53</v>
      </c>
    </row>
    <row r="1028" spans="1:24" ht="13.5" customHeight="1" x14ac:dyDescent="0.45">
      <c r="A1028" t="s">
        <v>5337</v>
      </c>
      <c r="B1028" t="s">
        <v>25</v>
      </c>
      <c r="C1028" t="s">
        <v>25</v>
      </c>
      <c r="D1028" t="s">
        <v>5338</v>
      </c>
      <c r="E1028" t="s">
        <v>5339</v>
      </c>
      <c r="F1028">
        <v>10.1111</v>
      </c>
      <c r="G1028" s="45">
        <v>14682389</v>
      </c>
      <c r="H1028" t="s">
        <v>5340</v>
      </c>
      <c r="I1028" s="6" t="s">
        <v>29</v>
      </c>
      <c r="J1028" t="s">
        <v>5341</v>
      </c>
      <c r="K1028" s="9" t="s">
        <v>31</v>
      </c>
      <c r="L1028" s="32" t="s">
        <v>5250</v>
      </c>
      <c r="M1028" s="8" t="s">
        <v>237</v>
      </c>
      <c r="N1028" t="s">
        <v>33</v>
      </c>
      <c r="O1028" t="s">
        <v>34</v>
      </c>
      <c r="P1028" t="s">
        <v>35</v>
      </c>
      <c r="Q1028" t="s">
        <v>36</v>
      </c>
      <c r="R1028" t="s">
        <v>172</v>
      </c>
      <c r="S1028" t="s">
        <v>38</v>
      </c>
      <c r="T1028" t="s">
        <v>39</v>
      </c>
      <c r="U1028" t="s">
        <v>40</v>
      </c>
      <c r="V1028" t="s">
        <v>41</v>
      </c>
      <c r="W1028" t="s">
        <v>42</v>
      </c>
      <c r="X1028" t="s">
        <v>43</v>
      </c>
    </row>
    <row r="1029" spans="1:24" ht="13.5" customHeight="1" x14ac:dyDescent="0.45">
      <c r="A1029" t="s">
        <v>5342</v>
      </c>
      <c r="B1029" t="s">
        <v>25</v>
      </c>
      <c r="C1029" t="s">
        <v>25</v>
      </c>
      <c r="D1029" t="s">
        <v>5343</v>
      </c>
      <c r="E1029" t="s">
        <v>5344</v>
      </c>
      <c r="F1029">
        <v>10.1111</v>
      </c>
      <c r="G1029" s="45">
        <v>14682397</v>
      </c>
      <c r="H1029" t="s">
        <v>5345</v>
      </c>
      <c r="I1029" s="6" t="s">
        <v>29</v>
      </c>
      <c r="J1029" t="s">
        <v>5346</v>
      </c>
      <c r="K1029" s="9" t="s">
        <v>31</v>
      </c>
      <c r="L1029" s="32" t="s">
        <v>497</v>
      </c>
      <c r="M1029" s="8" t="s">
        <v>237</v>
      </c>
      <c r="N1029" t="s">
        <v>33</v>
      </c>
      <c r="O1029" t="s">
        <v>34</v>
      </c>
      <c r="P1029" t="s">
        <v>35</v>
      </c>
      <c r="Q1029" t="s">
        <v>36</v>
      </c>
      <c r="R1029" t="s">
        <v>50</v>
      </c>
      <c r="S1029" t="s">
        <v>38</v>
      </c>
      <c r="T1029" t="s">
        <v>39</v>
      </c>
      <c r="U1029" t="s">
        <v>40</v>
      </c>
      <c r="V1029" t="s">
        <v>80</v>
      </c>
      <c r="W1029" t="s">
        <v>42</v>
      </c>
      <c r="X1029" t="s">
        <v>43</v>
      </c>
    </row>
    <row r="1030" spans="1:24" ht="13.5" customHeight="1" x14ac:dyDescent="0.45">
      <c r="A1030" t="s">
        <v>5347</v>
      </c>
      <c r="B1030" t="s">
        <v>25</v>
      </c>
      <c r="C1030" t="s">
        <v>25</v>
      </c>
      <c r="D1030" t="s">
        <v>5348</v>
      </c>
      <c r="E1030" t="s">
        <v>5349</v>
      </c>
      <c r="F1030">
        <v>10.1111</v>
      </c>
      <c r="G1030" s="45">
        <v>14682400</v>
      </c>
      <c r="H1030" t="s">
        <v>5350</v>
      </c>
      <c r="I1030" s="6" t="s">
        <v>29</v>
      </c>
      <c r="J1030" t="s">
        <v>5351</v>
      </c>
      <c r="K1030" s="9" t="s">
        <v>31</v>
      </c>
      <c r="L1030" s="32" t="s">
        <v>5250</v>
      </c>
      <c r="M1030" s="8" t="s">
        <v>237</v>
      </c>
      <c r="N1030" t="s">
        <v>33</v>
      </c>
      <c r="O1030" t="s">
        <v>34</v>
      </c>
      <c r="P1030" t="s">
        <v>35</v>
      </c>
      <c r="Q1030" t="s">
        <v>36</v>
      </c>
      <c r="R1030" t="s">
        <v>172</v>
      </c>
      <c r="S1030" t="s">
        <v>38</v>
      </c>
      <c r="T1030" t="s">
        <v>39</v>
      </c>
      <c r="U1030" t="s">
        <v>40</v>
      </c>
      <c r="V1030" t="s">
        <v>41</v>
      </c>
      <c r="W1030" t="s">
        <v>42</v>
      </c>
      <c r="X1030" t="s">
        <v>43</v>
      </c>
    </row>
    <row r="1031" spans="1:24" ht="13.5" customHeight="1" x14ac:dyDescent="0.45">
      <c r="A1031" s="38" t="s">
        <v>5352</v>
      </c>
      <c r="B1031" t="s">
        <v>5352</v>
      </c>
      <c r="E1031">
        <v>16876423</v>
      </c>
      <c r="G1031" s="45">
        <v>16876423</v>
      </c>
      <c r="H1031" t="s">
        <v>5353</v>
      </c>
      <c r="I1031" t="s">
        <v>46</v>
      </c>
      <c r="J1031" t="s">
        <v>5354</v>
      </c>
      <c r="K1031" s="9" t="s">
        <v>48</v>
      </c>
      <c r="L1031" s="32" t="s">
        <v>4112</v>
      </c>
      <c r="M1031" t="s">
        <v>5354</v>
      </c>
      <c r="N1031" t="s">
        <v>46</v>
      </c>
      <c r="O1031" t="s">
        <v>34</v>
      </c>
      <c r="P1031" t="s">
        <v>35</v>
      </c>
      <c r="Q1031" t="s">
        <v>49</v>
      </c>
      <c r="R1031" t="s">
        <v>50</v>
      </c>
      <c r="S1031" t="s">
        <v>51</v>
      </c>
      <c r="T1031" t="s">
        <v>39</v>
      </c>
      <c r="U1031" t="s">
        <v>5355</v>
      </c>
      <c r="V1031" t="s">
        <v>41</v>
      </c>
      <c r="W1031" t="s">
        <v>5355</v>
      </c>
      <c r="X1031" t="s">
        <v>53</v>
      </c>
    </row>
    <row r="1032" spans="1:24" ht="13.5" customHeight="1" x14ac:dyDescent="0.45">
      <c r="A1032" t="s">
        <v>5356</v>
      </c>
      <c r="B1032" t="s">
        <v>25</v>
      </c>
      <c r="C1032" t="s">
        <v>25</v>
      </c>
      <c r="D1032" t="s">
        <v>5357</v>
      </c>
      <c r="E1032" t="s">
        <v>5358</v>
      </c>
      <c r="F1032">
        <v>10.100199999999999</v>
      </c>
      <c r="G1032" s="45">
        <v>15221970</v>
      </c>
      <c r="H1032" t="s">
        <v>5359</v>
      </c>
      <c r="I1032" s="6" t="s">
        <v>29</v>
      </c>
      <c r="J1032" t="s">
        <v>5360</v>
      </c>
      <c r="K1032" s="9" t="s">
        <v>31</v>
      </c>
      <c r="L1032" s="32" t="s">
        <v>2989</v>
      </c>
      <c r="M1032" s="8" t="s">
        <v>237</v>
      </c>
      <c r="N1032" t="s">
        <v>33</v>
      </c>
      <c r="O1032" t="s">
        <v>34</v>
      </c>
      <c r="P1032" t="s">
        <v>35</v>
      </c>
      <c r="Q1032" t="s">
        <v>36</v>
      </c>
      <c r="R1032" t="s">
        <v>172</v>
      </c>
      <c r="S1032" t="s">
        <v>38</v>
      </c>
      <c r="T1032" t="s">
        <v>39</v>
      </c>
      <c r="U1032" t="s">
        <v>40</v>
      </c>
      <c r="V1032" t="s">
        <v>41</v>
      </c>
      <c r="W1032" t="s">
        <v>42</v>
      </c>
      <c r="X1032" t="s">
        <v>43</v>
      </c>
    </row>
    <row r="1033" spans="1:24" ht="13.5" customHeight="1" x14ac:dyDescent="0.45">
      <c r="A1033" t="s">
        <v>5361</v>
      </c>
      <c r="B1033" t="s">
        <v>25</v>
      </c>
      <c r="C1033" t="s">
        <v>25</v>
      </c>
      <c r="D1033" t="s">
        <v>5362</v>
      </c>
      <c r="E1033" t="s">
        <v>5363</v>
      </c>
      <c r="F1033">
        <v>10.1111</v>
      </c>
      <c r="G1033" s="45">
        <v>14682419</v>
      </c>
      <c r="H1033" t="s">
        <v>5364</v>
      </c>
      <c r="I1033" s="6" t="s">
        <v>29</v>
      </c>
      <c r="J1033" t="s">
        <v>5365</v>
      </c>
      <c r="K1033" s="9" t="s">
        <v>31</v>
      </c>
      <c r="L1033" s="32" t="s">
        <v>5250</v>
      </c>
      <c r="M1033" s="8" t="s">
        <v>237</v>
      </c>
      <c r="N1033" t="s">
        <v>33</v>
      </c>
      <c r="O1033" t="s">
        <v>34</v>
      </c>
      <c r="P1033" t="s">
        <v>35</v>
      </c>
      <c r="Q1033" t="s">
        <v>36</v>
      </c>
      <c r="R1033" t="s">
        <v>172</v>
      </c>
      <c r="S1033" t="s">
        <v>38</v>
      </c>
      <c r="T1033" t="s">
        <v>39</v>
      </c>
      <c r="U1033" t="s">
        <v>40</v>
      </c>
      <c r="V1033" t="s">
        <v>41</v>
      </c>
      <c r="W1033" t="s">
        <v>42</v>
      </c>
      <c r="X1033" t="s">
        <v>53</v>
      </c>
    </row>
    <row r="1034" spans="1:24" ht="13.5" customHeight="1" x14ac:dyDescent="0.45">
      <c r="A1034" t="s">
        <v>5366</v>
      </c>
      <c r="B1034" t="s">
        <v>25</v>
      </c>
      <c r="C1034" t="s">
        <v>25</v>
      </c>
      <c r="D1034" t="s">
        <v>5367</v>
      </c>
      <c r="E1034" t="s">
        <v>5368</v>
      </c>
      <c r="F1034">
        <v>10.1111</v>
      </c>
      <c r="G1034" s="45">
        <v>14682427</v>
      </c>
      <c r="H1034" t="s">
        <v>5369</v>
      </c>
      <c r="I1034" s="6" t="s">
        <v>29</v>
      </c>
      <c r="J1034" t="s">
        <v>5370</v>
      </c>
      <c r="K1034" s="9" t="s">
        <v>31</v>
      </c>
      <c r="L1034" s="32" t="s">
        <v>1430</v>
      </c>
      <c r="M1034" s="8" t="s">
        <v>237</v>
      </c>
      <c r="N1034" t="s">
        <v>78</v>
      </c>
      <c r="O1034" s="1" t="s">
        <v>5371</v>
      </c>
      <c r="P1034" t="s">
        <v>79</v>
      </c>
      <c r="Q1034" t="s">
        <v>79</v>
      </c>
      <c r="R1034" t="s">
        <v>172</v>
      </c>
      <c r="S1034" t="s">
        <v>38</v>
      </c>
      <c r="T1034" t="s">
        <v>39</v>
      </c>
      <c r="U1034" t="s">
        <v>40</v>
      </c>
      <c r="V1034" t="s">
        <v>80</v>
      </c>
      <c r="W1034" t="s">
        <v>42</v>
      </c>
      <c r="X1034" t="s">
        <v>43</v>
      </c>
    </row>
    <row r="1035" spans="1:24" ht="13.5" customHeight="1" x14ac:dyDescent="0.45">
      <c r="A1035" t="s">
        <v>5372</v>
      </c>
      <c r="B1035" t="s">
        <v>25</v>
      </c>
      <c r="C1035" t="s">
        <v>25</v>
      </c>
      <c r="D1035" t="s">
        <v>5373</v>
      </c>
      <c r="E1035" t="s">
        <v>5374</v>
      </c>
      <c r="F1035">
        <v>10.1111</v>
      </c>
      <c r="G1035" s="45" t="s">
        <v>5375</v>
      </c>
      <c r="H1035" t="s">
        <v>5376</v>
      </c>
      <c r="I1035" s="6" t="s">
        <v>29</v>
      </c>
      <c r="J1035" t="s">
        <v>5377</v>
      </c>
      <c r="K1035" s="9" t="s">
        <v>31</v>
      </c>
      <c r="L1035" s="32" t="s">
        <v>5250</v>
      </c>
      <c r="M1035" s="8" t="s">
        <v>237</v>
      </c>
      <c r="N1035" t="s">
        <v>33</v>
      </c>
      <c r="O1035" t="s">
        <v>34</v>
      </c>
      <c r="P1035" t="s">
        <v>35</v>
      </c>
      <c r="Q1035" t="s">
        <v>61</v>
      </c>
      <c r="R1035" t="s">
        <v>172</v>
      </c>
      <c r="S1035" t="s">
        <v>38</v>
      </c>
      <c r="T1035" t="s">
        <v>39</v>
      </c>
      <c r="U1035" t="s">
        <v>40</v>
      </c>
      <c r="V1035" t="s">
        <v>41</v>
      </c>
      <c r="W1035" t="s">
        <v>42</v>
      </c>
      <c r="X1035" t="s">
        <v>43</v>
      </c>
    </row>
    <row r="1036" spans="1:24" ht="13.5" customHeight="1" x14ac:dyDescent="0.45">
      <c r="A1036" t="s">
        <v>5378</v>
      </c>
      <c r="B1036" t="s">
        <v>25</v>
      </c>
      <c r="C1036" t="s">
        <v>25</v>
      </c>
      <c r="D1036" t="s">
        <v>5379</v>
      </c>
      <c r="E1036" t="s">
        <v>5380</v>
      </c>
      <c r="F1036">
        <v>10.1111</v>
      </c>
      <c r="G1036" s="45">
        <v>14422042</v>
      </c>
      <c r="H1036" t="s">
        <v>5381</v>
      </c>
      <c r="I1036" s="6" t="s">
        <v>29</v>
      </c>
      <c r="J1036" t="s">
        <v>5382</v>
      </c>
      <c r="K1036" s="9" t="s">
        <v>1667</v>
      </c>
      <c r="L1036" s="32" t="s">
        <v>642</v>
      </c>
      <c r="M1036" s="8" t="s">
        <v>237</v>
      </c>
      <c r="N1036" t="s">
        <v>78</v>
      </c>
      <c r="O1036" s="1" t="s">
        <v>5383</v>
      </c>
      <c r="P1036" t="s">
        <v>79</v>
      </c>
      <c r="Q1036" t="s">
        <v>79</v>
      </c>
      <c r="R1036" t="s">
        <v>172</v>
      </c>
      <c r="S1036" t="s">
        <v>38</v>
      </c>
      <c r="T1036" t="s">
        <v>39</v>
      </c>
      <c r="U1036" t="s">
        <v>40</v>
      </c>
      <c r="V1036" t="s">
        <v>41</v>
      </c>
      <c r="W1036" t="s">
        <v>42</v>
      </c>
      <c r="X1036" t="s">
        <v>53</v>
      </c>
    </row>
    <row r="1037" spans="1:24" ht="13.5" customHeight="1" x14ac:dyDescent="0.45">
      <c r="A1037" s="38" t="s">
        <v>5384</v>
      </c>
      <c r="B1037" t="s">
        <v>5384</v>
      </c>
      <c r="E1037">
        <v>20902832</v>
      </c>
      <c r="G1037" s="45">
        <v>20902832</v>
      </c>
      <c r="H1037" t="s">
        <v>5385</v>
      </c>
      <c r="I1037" t="s">
        <v>46</v>
      </c>
      <c r="J1037" t="s">
        <v>5386</v>
      </c>
      <c r="K1037" s="9" t="s">
        <v>48</v>
      </c>
      <c r="L1037" s="32" t="s">
        <v>4112</v>
      </c>
      <c r="M1037" t="s">
        <v>5386</v>
      </c>
      <c r="N1037" t="s">
        <v>46</v>
      </c>
      <c r="O1037" t="s">
        <v>34</v>
      </c>
      <c r="P1037" t="s">
        <v>35</v>
      </c>
      <c r="Q1037" t="s">
        <v>49</v>
      </c>
      <c r="R1037" t="s">
        <v>50</v>
      </c>
      <c r="S1037" t="s">
        <v>51</v>
      </c>
      <c r="T1037" t="s">
        <v>39</v>
      </c>
      <c r="U1037" t="s">
        <v>5387</v>
      </c>
      <c r="V1037" t="s">
        <v>41</v>
      </c>
      <c r="W1037" t="s">
        <v>5387</v>
      </c>
      <c r="X1037" t="s">
        <v>53</v>
      </c>
    </row>
    <row r="1038" spans="1:24" ht="13.5" customHeight="1" x14ac:dyDescent="0.45">
      <c r="A1038" s="38" t="s">
        <v>5388</v>
      </c>
      <c r="B1038" t="s">
        <v>5388</v>
      </c>
      <c r="E1038">
        <v>16878485</v>
      </c>
      <c r="G1038" s="45">
        <v>16878485</v>
      </c>
      <c r="H1038" t="s">
        <v>5389</v>
      </c>
      <c r="I1038" t="s">
        <v>46</v>
      </c>
      <c r="J1038" t="s">
        <v>5390</v>
      </c>
      <c r="K1038" s="9" t="s">
        <v>48</v>
      </c>
      <c r="L1038" s="32" t="s">
        <v>6624</v>
      </c>
      <c r="M1038" t="s">
        <v>5390</v>
      </c>
      <c r="N1038" t="s">
        <v>46</v>
      </c>
      <c r="O1038" t="s">
        <v>34</v>
      </c>
      <c r="P1038" t="s">
        <v>35</v>
      </c>
      <c r="Q1038" t="s">
        <v>49</v>
      </c>
      <c r="R1038" t="s">
        <v>50</v>
      </c>
      <c r="S1038" t="s">
        <v>51</v>
      </c>
      <c r="T1038" t="s">
        <v>39</v>
      </c>
      <c r="U1038" t="s">
        <v>5391</v>
      </c>
      <c r="V1038" t="s">
        <v>41</v>
      </c>
      <c r="W1038" t="s">
        <v>5391</v>
      </c>
      <c r="X1038" t="s">
        <v>53</v>
      </c>
    </row>
    <row r="1039" spans="1:24" ht="13.5" customHeight="1" x14ac:dyDescent="0.45">
      <c r="A1039" t="s">
        <v>5392</v>
      </c>
      <c r="B1039" t="s">
        <v>25</v>
      </c>
      <c r="C1039" t="s">
        <v>25</v>
      </c>
      <c r="D1039" t="s">
        <v>5393</v>
      </c>
      <c r="E1039" t="s">
        <v>5394</v>
      </c>
      <c r="F1039">
        <v>10.1111</v>
      </c>
      <c r="G1039" s="45">
        <v>14682435</v>
      </c>
      <c r="H1039" t="s">
        <v>5395</v>
      </c>
      <c r="I1039" s="6" t="s">
        <v>29</v>
      </c>
      <c r="J1039" t="s">
        <v>5396</v>
      </c>
      <c r="K1039" s="9" t="s">
        <v>31</v>
      </c>
      <c r="L1039" s="32" t="s">
        <v>481</v>
      </c>
      <c r="M1039" s="8" t="s">
        <v>237</v>
      </c>
      <c r="N1039" t="s">
        <v>33</v>
      </c>
      <c r="O1039" t="s">
        <v>34</v>
      </c>
      <c r="P1039" t="s">
        <v>35</v>
      </c>
      <c r="Q1039" t="s">
        <v>61</v>
      </c>
      <c r="R1039" t="s">
        <v>50</v>
      </c>
      <c r="S1039" s="8" t="s">
        <v>38</v>
      </c>
      <c r="T1039" t="s">
        <v>93</v>
      </c>
      <c r="U1039" t="s">
        <v>5397</v>
      </c>
      <c r="V1039" t="s">
        <v>80</v>
      </c>
      <c r="W1039" t="s">
        <v>42</v>
      </c>
      <c r="X1039" t="s">
        <v>43</v>
      </c>
    </row>
    <row r="1040" spans="1:24" ht="13.5" customHeight="1" x14ac:dyDescent="0.45">
      <c r="A1040" t="s">
        <v>5398</v>
      </c>
      <c r="B1040" t="s">
        <v>25</v>
      </c>
      <c r="C1040" t="s">
        <v>25</v>
      </c>
      <c r="D1040" t="s">
        <v>5399</v>
      </c>
      <c r="E1040" t="s">
        <v>5400</v>
      </c>
      <c r="F1040">
        <v>10.1111</v>
      </c>
      <c r="G1040" s="45">
        <v>14667657</v>
      </c>
      <c r="H1040" t="s">
        <v>5401</v>
      </c>
      <c r="I1040" s="6" t="s">
        <v>29</v>
      </c>
      <c r="J1040" t="s">
        <v>5402</v>
      </c>
      <c r="K1040" s="9" t="s">
        <v>31</v>
      </c>
      <c r="L1040" s="32" t="s">
        <v>852</v>
      </c>
      <c r="M1040" s="8" t="s">
        <v>237</v>
      </c>
      <c r="N1040" t="s">
        <v>33</v>
      </c>
      <c r="O1040" t="s">
        <v>34</v>
      </c>
      <c r="P1040" t="s">
        <v>35</v>
      </c>
      <c r="Q1040" t="s">
        <v>61</v>
      </c>
      <c r="R1040" t="s">
        <v>172</v>
      </c>
      <c r="S1040" t="s">
        <v>38</v>
      </c>
      <c r="T1040" t="s">
        <v>39</v>
      </c>
      <c r="U1040" t="s">
        <v>40</v>
      </c>
      <c r="V1040" t="s">
        <v>80</v>
      </c>
      <c r="W1040" t="s">
        <v>42</v>
      </c>
      <c r="X1040" t="s">
        <v>43</v>
      </c>
    </row>
    <row r="1041" spans="1:24" ht="13.5" customHeight="1" x14ac:dyDescent="0.45">
      <c r="A1041" t="s">
        <v>5403</v>
      </c>
      <c r="B1041" t="s">
        <v>25</v>
      </c>
      <c r="C1041" t="s">
        <v>25</v>
      </c>
      <c r="D1041" t="s">
        <v>5404</v>
      </c>
      <c r="E1041" t="s">
        <v>5405</v>
      </c>
      <c r="F1041">
        <v>10.1111</v>
      </c>
      <c r="G1041" s="45">
        <v>14682443</v>
      </c>
      <c r="H1041" t="s">
        <v>5406</v>
      </c>
      <c r="I1041" s="6" t="s">
        <v>29</v>
      </c>
      <c r="J1041" t="s">
        <v>5407</v>
      </c>
      <c r="K1041" s="9" t="s">
        <v>31</v>
      </c>
      <c r="L1041" s="32" t="s">
        <v>5250</v>
      </c>
      <c r="M1041" s="8" t="s">
        <v>237</v>
      </c>
      <c r="N1041" t="s">
        <v>33</v>
      </c>
      <c r="O1041" t="s">
        <v>34</v>
      </c>
      <c r="P1041" t="s">
        <v>35</v>
      </c>
      <c r="Q1041" t="s">
        <v>36</v>
      </c>
      <c r="R1041" t="s">
        <v>172</v>
      </c>
      <c r="S1041" t="s">
        <v>38</v>
      </c>
      <c r="T1041" t="s">
        <v>39</v>
      </c>
      <c r="U1041" t="s">
        <v>40</v>
      </c>
      <c r="V1041" t="s">
        <v>80</v>
      </c>
      <c r="W1041" t="s">
        <v>42</v>
      </c>
      <c r="X1041" t="s">
        <v>43</v>
      </c>
    </row>
    <row r="1042" spans="1:24" ht="13.5" customHeight="1" x14ac:dyDescent="0.45">
      <c r="A1042" t="s">
        <v>5408</v>
      </c>
      <c r="B1042">
        <v>2246</v>
      </c>
      <c r="C1042" t="s">
        <v>25</v>
      </c>
      <c r="D1042" t="s">
        <v>5409</v>
      </c>
      <c r="E1042" t="s">
        <v>5410</v>
      </c>
      <c r="F1042">
        <v>10.100199999999999</v>
      </c>
      <c r="G1042" s="45">
        <v>15222632</v>
      </c>
      <c r="H1042" t="s">
        <v>5411</v>
      </c>
      <c r="I1042" s="6" t="s">
        <v>29</v>
      </c>
      <c r="J1042" t="s">
        <v>5412</v>
      </c>
      <c r="K1042" s="9" t="s">
        <v>31</v>
      </c>
      <c r="L1042" s="32" t="s">
        <v>32</v>
      </c>
      <c r="M1042" s="8" t="s">
        <v>237</v>
      </c>
      <c r="N1042" t="s">
        <v>33</v>
      </c>
      <c r="O1042" t="s">
        <v>34</v>
      </c>
      <c r="P1042" t="s">
        <v>35</v>
      </c>
      <c r="Q1042" t="s">
        <v>61</v>
      </c>
      <c r="R1042" t="s">
        <v>172</v>
      </c>
      <c r="S1042" t="s">
        <v>38</v>
      </c>
      <c r="T1042" t="s">
        <v>93</v>
      </c>
      <c r="U1042" t="s">
        <v>5413</v>
      </c>
      <c r="V1042" t="s">
        <v>80</v>
      </c>
      <c r="W1042" t="s">
        <v>42</v>
      </c>
      <c r="X1042" t="s">
        <v>53</v>
      </c>
    </row>
    <row r="1043" spans="1:24" ht="13.5" customHeight="1" x14ac:dyDescent="0.45">
      <c r="A1043" t="s">
        <v>5414</v>
      </c>
      <c r="B1043" t="s">
        <v>25</v>
      </c>
      <c r="C1043" t="s">
        <v>25</v>
      </c>
      <c r="D1043" t="s">
        <v>5415</v>
      </c>
      <c r="E1043" t="s">
        <v>5416</v>
      </c>
      <c r="F1043">
        <v>10.100199999999999</v>
      </c>
      <c r="G1043" s="45">
        <v>17586631</v>
      </c>
      <c r="H1043" t="s">
        <v>5417</v>
      </c>
      <c r="I1043" s="6" t="s">
        <v>29</v>
      </c>
      <c r="J1043" t="s">
        <v>5418</v>
      </c>
      <c r="K1043" s="9" t="s">
        <v>31</v>
      </c>
      <c r="L1043" s="32" t="s">
        <v>5250</v>
      </c>
      <c r="M1043" s="8" t="s">
        <v>237</v>
      </c>
      <c r="N1043" t="s">
        <v>33</v>
      </c>
      <c r="O1043" t="s">
        <v>34</v>
      </c>
      <c r="P1043" t="s">
        <v>35</v>
      </c>
      <c r="Q1043" t="s">
        <v>36</v>
      </c>
      <c r="R1043" t="s">
        <v>172</v>
      </c>
      <c r="S1043" t="s">
        <v>38</v>
      </c>
      <c r="T1043" t="s">
        <v>39</v>
      </c>
      <c r="U1043" t="s">
        <v>40</v>
      </c>
      <c r="V1043" t="s">
        <v>81</v>
      </c>
      <c r="W1043" t="s">
        <v>42</v>
      </c>
      <c r="X1043" t="s">
        <v>115</v>
      </c>
    </row>
    <row r="1044" spans="1:24" ht="13.5" customHeight="1" x14ac:dyDescent="0.45">
      <c r="A1044" t="s">
        <v>5419</v>
      </c>
      <c r="B1044" t="s">
        <v>25</v>
      </c>
      <c r="C1044" t="s">
        <v>25</v>
      </c>
      <c r="D1044" t="s">
        <v>5420</v>
      </c>
      <c r="E1044" t="s">
        <v>5421</v>
      </c>
      <c r="F1044">
        <v>10.1111</v>
      </c>
      <c r="G1044" s="45">
        <v>14682451</v>
      </c>
      <c r="H1044" t="s">
        <v>5422</v>
      </c>
      <c r="I1044" s="6" t="s">
        <v>29</v>
      </c>
      <c r="J1044" t="s">
        <v>5423</v>
      </c>
      <c r="K1044" s="9" t="s">
        <v>31</v>
      </c>
      <c r="L1044" s="32" t="s">
        <v>243</v>
      </c>
      <c r="M1044" s="14" t="s">
        <v>237</v>
      </c>
      <c r="N1044" t="s">
        <v>33</v>
      </c>
      <c r="O1044" t="s">
        <v>34</v>
      </c>
      <c r="P1044" t="s">
        <v>35</v>
      </c>
      <c r="Q1044" t="s">
        <v>36</v>
      </c>
      <c r="R1044" t="s">
        <v>172</v>
      </c>
      <c r="S1044" t="s">
        <v>38</v>
      </c>
      <c r="T1044" t="s">
        <v>39</v>
      </c>
      <c r="U1044" t="s">
        <v>40</v>
      </c>
      <c r="V1044" t="s">
        <v>81</v>
      </c>
      <c r="W1044" t="s">
        <v>42</v>
      </c>
      <c r="X1044" t="s">
        <v>43</v>
      </c>
    </row>
    <row r="1045" spans="1:24" ht="13.5" customHeight="1" x14ac:dyDescent="0.45">
      <c r="A1045" t="s">
        <v>5424</v>
      </c>
      <c r="B1045" t="s">
        <v>25</v>
      </c>
      <c r="C1045" t="s">
        <v>25</v>
      </c>
      <c r="D1045" t="s">
        <v>5425</v>
      </c>
      <c r="E1045" t="s">
        <v>5426</v>
      </c>
      <c r="F1045">
        <v>10.1111</v>
      </c>
      <c r="G1045" s="45" t="s">
        <v>5427</v>
      </c>
      <c r="H1045" t="s">
        <v>5428</v>
      </c>
      <c r="I1045" s="6" t="s">
        <v>29</v>
      </c>
      <c r="J1045" t="s">
        <v>5429</v>
      </c>
      <c r="K1045" s="9" t="s">
        <v>31</v>
      </c>
      <c r="L1045" s="32" t="s">
        <v>5250</v>
      </c>
      <c r="M1045" s="8" t="s">
        <v>237</v>
      </c>
      <c r="N1045" t="s">
        <v>33</v>
      </c>
      <c r="O1045" t="s">
        <v>34</v>
      </c>
      <c r="P1045" t="s">
        <v>35</v>
      </c>
      <c r="Q1045" t="s">
        <v>36</v>
      </c>
      <c r="R1045" t="s">
        <v>415</v>
      </c>
      <c r="S1045" t="s">
        <v>38</v>
      </c>
      <c r="T1045" t="s">
        <v>93</v>
      </c>
      <c r="U1045" t="s">
        <v>5430</v>
      </c>
      <c r="V1045" t="s">
        <v>81</v>
      </c>
      <c r="W1045" t="s">
        <v>42</v>
      </c>
      <c r="X1045" t="s">
        <v>115</v>
      </c>
    </row>
    <row r="1046" spans="1:24" ht="13.5" customHeight="1" x14ac:dyDescent="0.45">
      <c r="A1046" t="s">
        <v>5431</v>
      </c>
      <c r="B1046" t="s">
        <v>25</v>
      </c>
      <c r="C1046" t="s">
        <v>25</v>
      </c>
      <c r="D1046" t="s">
        <v>5432</v>
      </c>
      <c r="E1046" t="s">
        <v>5433</v>
      </c>
      <c r="F1046">
        <v>10.1111</v>
      </c>
      <c r="G1046" s="45">
        <v>17515823</v>
      </c>
      <c r="H1046" t="s">
        <v>5434</v>
      </c>
      <c r="I1046" s="6" t="s">
        <v>29</v>
      </c>
      <c r="J1046" t="s">
        <v>5435</v>
      </c>
      <c r="K1046" s="9" t="s">
        <v>31</v>
      </c>
      <c r="L1046" s="32" t="s">
        <v>10225</v>
      </c>
      <c r="M1046" s="8" t="s">
        <v>237</v>
      </c>
      <c r="N1046" t="s">
        <v>33</v>
      </c>
      <c r="O1046" t="s">
        <v>34</v>
      </c>
      <c r="P1046" t="s">
        <v>35</v>
      </c>
      <c r="Q1046" t="s">
        <v>61</v>
      </c>
      <c r="R1046" t="s">
        <v>50</v>
      </c>
      <c r="S1046" t="s">
        <v>38</v>
      </c>
      <c r="T1046" t="s">
        <v>39</v>
      </c>
      <c r="U1046" t="s">
        <v>40</v>
      </c>
      <c r="V1046" t="s">
        <v>41</v>
      </c>
      <c r="W1046" t="s">
        <v>42</v>
      </c>
      <c r="X1046" t="s">
        <v>53</v>
      </c>
    </row>
    <row r="1047" spans="1:24" ht="13.5" customHeight="1" x14ac:dyDescent="0.45">
      <c r="A1047" t="s">
        <v>5436</v>
      </c>
      <c r="B1047" t="s">
        <v>25</v>
      </c>
      <c r="C1047" t="s">
        <v>25</v>
      </c>
      <c r="D1047" t="s">
        <v>5437</v>
      </c>
      <c r="E1047" t="s">
        <v>5438</v>
      </c>
      <c r="F1047">
        <v>10.1111</v>
      </c>
      <c r="G1047" s="45">
        <v>14753995</v>
      </c>
      <c r="H1047" t="s">
        <v>5439</v>
      </c>
      <c r="I1047" s="6" t="s">
        <v>29</v>
      </c>
      <c r="J1047" t="s">
        <v>5440</v>
      </c>
      <c r="K1047" s="9" t="s">
        <v>31</v>
      </c>
      <c r="L1047" s="32" t="s">
        <v>1136</v>
      </c>
      <c r="M1047" s="8" t="s">
        <v>237</v>
      </c>
      <c r="N1047" t="s">
        <v>33</v>
      </c>
      <c r="O1047" t="s">
        <v>34</v>
      </c>
      <c r="P1047" t="s">
        <v>35</v>
      </c>
      <c r="Q1047" t="s">
        <v>36</v>
      </c>
      <c r="R1047" t="s">
        <v>172</v>
      </c>
      <c r="S1047" t="s">
        <v>38</v>
      </c>
      <c r="T1047" t="s">
        <v>39</v>
      </c>
      <c r="U1047" t="s">
        <v>40</v>
      </c>
      <c r="V1047" t="s">
        <v>80</v>
      </c>
      <c r="W1047" t="s">
        <v>42</v>
      </c>
      <c r="X1047" t="s">
        <v>53</v>
      </c>
    </row>
    <row r="1048" spans="1:24" ht="13.5" customHeight="1" x14ac:dyDescent="0.45">
      <c r="A1048" s="38" t="s">
        <v>5441</v>
      </c>
      <c r="B1048" t="s">
        <v>5441</v>
      </c>
      <c r="E1048">
        <v>20507038</v>
      </c>
      <c r="G1048" s="45">
        <v>20507038</v>
      </c>
      <c r="H1048" t="s">
        <v>5442</v>
      </c>
      <c r="I1048" t="s">
        <v>46</v>
      </c>
      <c r="J1048" t="s">
        <v>5443</v>
      </c>
      <c r="K1048" s="9" t="s">
        <v>48</v>
      </c>
      <c r="L1048" s="32" t="s">
        <v>10261</v>
      </c>
      <c r="M1048" t="s">
        <v>5443</v>
      </c>
      <c r="N1048" t="s">
        <v>46</v>
      </c>
      <c r="O1048" t="s">
        <v>34</v>
      </c>
      <c r="P1048" t="s">
        <v>35</v>
      </c>
      <c r="Q1048" t="s">
        <v>49</v>
      </c>
      <c r="R1048" s="26" t="s">
        <v>50</v>
      </c>
      <c r="S1048" s="26" t="s">
        <v>51</v>
      </c>
      <c r="T1048" t="s">
        <v>39</v>
      </c>
      <c r="U1048" s="26" t="s">
        <v>5444</v>
      </c>
      <c r="V1048" t="s">
        <v>41</v>
      </c>
      <c r="W1048" t="s">
        <v>5444</v>
      </c>
      <c r="X1048" t="s">
        <v>53</v>
      </c>
    </row>
    <row r="1049" spans="1:24" ht="13.5" customHeight="1" x14ac:dyDescent="0.45">
      <c r="A1049" t="s">
        <v>5445</v>
      </c>
      <c r="B1049" t="s">
        <v>25</v>
      </c>
      <c r="C1049" t="s">
        <v>25</v>
      </c>
      <c r="D1049" t="s">
        <v>5446</v>
      </c>
      <c r="E1049" t="s">
        <v>5447</v>
      </c>
      <c r="F1049">
        <v>10.1111</v>
      </c>
      <c r="G1049" s="45" t="s">
        <v>5448</v>
      </c>
      <c r="H1049" t="s">
        <v>5449</v>
      </c>
      <c r="I1049" t="s">
        <v>46</v>
      </c>
      <c r="J1049" t="s">
        <v>5450</v>
      </c>
      <c r="K1049" s="9" t="s">
        <v>59</v>
      </c>
      <c r="L1049" s="32" t="s">
        <v>5451</v>
      </c>
      <c r="M1049" s="8" t="s">
        <v>237</v>
      </c>
      <c r="N1049" t="s">
        <v>33</v>
      </c>
      <c r="O1049" t="s">
        <v>34</v>
      </c>
      <c r="P1049" t="s">
        <v>35</v>
      </c>
      <c r="Q1049" t="s">
        <v>49</v>
      </c>
      <c r="R1049" t="s">
        <v>50</v>
      </c>
      <c r="S1049" t="s">
        <v>38</v>
      </c>
      <c r="T1049" t="s">
        <v>39</v>
      </c>
      <c r="U1049" t="s">
        <v>40</v>
      </c>
      <c r="V1049" t="s">
        <v>41</v>
      </c>
      <c r="W1049" t="s">
        <v>42</v>
      </c>
      <c r="X1049" t="s">
        <v>43</v>
      </c>
    </row>
    <row r="1050" spans="1:24" ht="13.5" customHeight="1" x14ac:dyDescent="0.45">
      <c r="A1050" t="s">
        <v>5452</v>
      </c>
      <c r="B1050" t="s">
        <v>25</v>
      </c>
      <c r="C1050" t="s">
        <v>25</v>
      </c>
      <c r="D1050" t="s">
        <v>5453</v>
      </c>
      <c r="E1050" t="s">
        <v>5454</v>
      </c>
      <c r="F1050">
        <v>10.1111</v>
      </c>
      <c r="G1050" s="45">
        <v>17481090</v>
      </c>
      <c r="H1050" t="s">
        <v>5455</v>
      </c>
      <c r="I1050" s="6" t="s">
        <v>29</v>
      </c>
      <c r="J1050" s="8" t="s">
        <v>74</v>
      </c>
      <c r="K1050" s="9" t="s">
        <v>31</v>
      </c>
      <c r="L1050" s="32" t="s">
        <v>786</v>
      </c>
      <c r="M1050" s="8" t="s">
        <v>237</v>
      </c>
      <c r="N1050" t="s">
        <v>33</v>
      </c>
      <c r="O1050" t="s">
        <v>34</v>
      </c>
      <c r="P1050" t="s">
        <v>35</v>
      </c>
      <c r="Q1050" t="s">
        <v>61</v>
      </c>
      <c r="R1050" t="s">
        <v>172</v>
      </c>
      <c r="S1050" t="s">
        <v>38</v>
      </c>
      <c r="T1050" t="s">
        <v>39</v>
      </c>
      <c r="U1050" t="s">
        <v>40</v>
      </c>
      <c r="V1050" t="s">
        <v>41</v>
      </c>
      <c r="W1050" t="s">
        <v>42</v>
      </c>
      <c r="X1050" t="s">
        <v>53</v>
      </c>
    </row>
    <row r="1051" spans="1:24" ht="13.5" customHeight="1" x14ac:dyDescent="0.45">
      <c r="A1051" t="s">
        <v>5456</v>
      </c>
      <c r="E1051" t="s">
        <v>5457</v>
      </c>
      <c r="F1051">
        <v>10.100199999999999</v>
      </c>
      <c r="G1051" s="45">
        <v>24761508</v>
      </c>
      <c r="H1051" t="s">
        <v>5458</v>
      </c>
      <c r="I1051" s="6" t="s">
        <v>29</v>
      </c>
      <c r="J1051" t="s">
        <v>5459</v>
      </c>
      <c r="K1051" s="9" t="s">
        <v>31</v>
      </c>
      <c r="L1051" s="32" t="s">
        <v>76</v>
      </c>
      <c r="M1051" s="8" t="s">
        <v>237</v>
      </c>
      <c r="N1051" t="s">
        <v>33</v>
      </c>
      <c r="O1051" t="s">
        <v>34</v>
      </c>
      <c r="P1051" t="s">
        <v>102</v>
      </c>
      <c r="Q1051" t="s">
        <v>61</v>
      </c>
      <c r="R1051" t="s">
        <v>172</v>
      </c>
      <c r="S1051" t="s">
        <v>38</v>
      </c>
      <c r="T1051" t="s">
        <v>77</v>
      </c>
      <c r="V1051" t="s">
        <v>41</v>
      </c>
      <c r="W1051" t="s">
        <v>42</v>
      </c>
      <c r="X1051" t="s">
        <v>53</v>
      </c>
    </row>
    <row r="1052" spans="1:24" ht="13.5" customHeight="1" x14ac:dyDescent="0.45">
      <c r="A1052" t="s">
        <v>5460</v>
      </c>
      <c r="E1052" t="s">
        <v>5461</v>
      </c>
      <c r="G1052" s="45">
        <v>25712331</v>
      </c>
      <c r="H1052" t="s">
        <v>5462</v>
      </c>
      <c r="I1052" s="6" t="s">
        <v>29</v>
      </c>
      <c r="J1052" s="8" t="s">
        <v>74</v>
      </c>
      <c r="K1052" s="9" t="s">
        <v>31</v>
      </c>
      <c r="L1052" s="32" t="s">
        <v>161</v>
      </c>
      <c r="M1052" t="s">
        <v>5463</v>
      </c>
      <c r="N1052" t="s">
        <v>33</v>
      </c>
      <c r="O1052" t="s">
        <v>34</v>
      </c>
      <c r="P1052" t="s">
        <v>102</v>
      </c>
      <c r="R1052" t="s">
        <v>172</v>
      </c>
      <c r="S1052" t="s">
        <v>38</v>
      </c>
      <c r="T1052" t="s">
        <v>81</v>
      </c>
      <c r="U1052" t="s">
        <v>40</v>
      </c>
      <c r="V1052" t="s">
        <v>81</v>
      </c>
      <c r="W1052" t="s">
        <v>42</v>
      </c>
      <c r="X1052" t="s">
        <v>115</v>
      </c>
    </row>
    <row r="1053" spans="1:24" ht="13.5" customHeight="1" x14ac:dyDescent="0.45">
      <c r="A1053" t="s">
        <v>5464</v>
      </c>
      <c r="E1053" t="s">
        <v>5465</v>
      </c>
      <c r="G1053" s="45">
        <v>28342879</v>
      </c>
      <c r="H1053" t="s">
        <v>5466</v>
      </c>
      <c r="I1053" s="6" t="s">
        <v>46</v>
      </c>
      <c r="J1053" s="1" t="s">
        <v>508</v>
      </c>
      <c r="K1053" t="s">
        <v>2332</v>
      </c>
      <c r="L1053" s="32" t="s">
        <v>77</v>
      </c>
      <c r="M1053" s="1" t="s">
        <v>5467</v>
      </c>
      <c r="N1053" t="s">
        <v>46</v>
      </c>
      <c r="O1053" t="s">
        <v>34</v>
      </c>
      <c r="P1053" t="s">
        <v>35</v>
      </c>
      <c r="Q1053" t="s">
        <v>49</v>
      </c>
      <c r="R1053" t="s">
        <v>50</v>
      </c>
      <c r="S1053" t="s">
        <v>38</v>
      </c>
      <c r="T1053" t="s">
        <v>39</v>
      </c>
      <c r="U1053" t="s">
        <v>40</v>
      </c>
      <c r="V1053" t="s">
        <v>41</v>
      </c>
      <c r="W1053" t="s">
        <v>42</v>
      </c>
      <c r="X1053" t="s">
        <v>53</v>
      </c>
    </row>
    <row r="1054" spans="1:24" ht="13.5" customHeight="1" x14ac:dyDescent="0.45">
      <c r="A1054" t="s">
        <v>5468</v>
      </c>
      <c r="B1054" t="s">
        <v>25</v>
      </c>
      <c r="C1054" t="s">
        <v>25</v>
      </c>
      <c r="D1054" t="s">
        <v>5469</v>
      </c>
      <c r="E1054" t="s">
        <v>5470</v>
      </c>
      <c r="F1054">
        <v>10.100199999999999</v>
      </c>
      <c r="G1054" s="45">
        <v>15310361</v>
      </c>
      <c r="H1054" t="s">
        <v>5471</v>
      </c>
      <c r="I1054" s="6" t="s">
        <v>29</v>
      </c>
      <c r="J1054" t="s">
        <v>5472</v>
      </c>
      <c r="K1054" s="9" t="s">
        <v>31</v>
      </c>
      <c r="L1054" s="32" t="s">
        <v>2302</v>
      </c>
      <c r="M1054" s="8" t="s">
        <v>237</v>
      </c>
      <c r="N1054" t="s">
        <v>33</v>
      </c>
      <c r="O1054" t="s">
        <v>34</v>
      </c>
      <c r="P1054" t="s">
        <v>35</v>
      </c>
      <c r="Q1054" t="s">
        <v>61</v>
      </c>
      <c r="R1054" t="s">
        <v>50</v>
      </c>
      <c r="S1054" t="s">
        <v>38</v>
      </c>
      <c r="T1054" t="s">
        <v>39</v>
      </c>
      <c r="U1054" t="s">
        <v>40</v>
      </c>
      <c r="V1054" t="s">
        <v>80</v>
      </c>
      <c r="W1054" t="s">
        <v>42</v>
      </c>
      <c r="X1054" t="s">
        <v>53</v>
      </c>
    </row>
    <row r="1055" spans="1:24" ht="13.5" customHeight="1" x14ac:dyDescent="0.45">
      <c r="A1055" t="s">
        <v>5473</v>
      </c>
      <c r="B1055" t="s">
        <v>25</v>
      </c>
      <c r="C1055" t="s">
        <v>25</v>
      </c>
      <c r="D1055" t="s">
        <v>5474</v>
      </c>
      <c r="E1055" t="s">
        <v>5475</v>
      </c>
      <c r="F1055">
        <v>10.1111</v>
      </c>
      <c r="G1055" s="45">
        <v>17512824</v>
      </c>
      <c r="H1055" t="s">
        <v>5476</v>
      </c>
      <c r="I1055" s="6" t="s">
        <v>29</v>
      </c>
      <c r="J1055" t="s">
        <v>5477</v>
      </c>
      <c r="K1055" s="9" t="s">
        <v>31</v>
      </c>
      <c r="L1055" s="32" t="s">
        <v>232</v>
      </c>
      <c r="M1055" s="8" t="s">
        <v>237</v>
      </c>
      <c r="N1055" t="s">
        <v>33</v>
      </c>
      <c r="O1055" t="s">
        <v>34</v>
      </c>
      <c r="P1055" t="s">
        <v>35</v>
      </c>
      <c r="Q1055" t="s">
        <v>61</v>
      </c>
      <c r="R1055" t="s">
        <v>172</v>
      </c>
      <c r="S1055" t="s">
        <v>38</v>
      </c>
      <c r="T1055" t="s">
        <v>39</v>
      </c>
      <c r="U1055" t="s">
        <v>40</v>
      </c>
      <c r="V1055" t="s">
        <v>41</v>
      </c>
      <c r="W1055" t="s">
        <v>42</v>
      </c>
      <c r="X1055" t="s">
        <v>53</v>
      </c>
    </row>
    <row r="1056" spans="1:24" ht="13.5" customHeight="1" x14ac:dyDescent="0.45">
      <c r="A1056" t="s">
        <v>5478</v>
      </c>
      <c r="B1056" t="s">
        <v>25</v>
      </c>
      <c r="C1056" t="s">
        <v>25</v>
      </c>
      <c r="D1056" t="s">
        <v>5479</v>
      </c>
      <c r="E1056" t="s">
        <v>5480</v>
      </c>
      <c r="F1056">
        <v>10.1111</v>
      </c>
      <c r="G1056" s="45">
        <v>14401738</v>
      </c>
      <c r="H1056" t="s">
        <v>5481</v>
      </c>
      <c r="I1056" s="6" t="s">
        <v>29</v>
      </c>
      <c r="J1056" t="s">
        <v>5482</v>
      </c>
      <c r="K1056" s="9" t="s">
        <v>31</v>
      </c>
      <c r="L1056" s="32" t="s">
        <v>32</v>
      </c>
      <c r="M1056" s="8" t="s">
        <v>237</v>
      </c>
      <c r="N1056" t="s">
        <v>33</v>
      </c>
      <c r="O1056" t="s">
        <v>34</v>
      </c>
      <c r="P1056" t="s">
        <v>35</v>
      </c>
      <c r="Q1056" t="s">
        <v>61</v>
      </c>
      <c r="R1056" t="s">
        <v>172</v>
      </c>
      <c r="S1056" t="s">
        <v>38</v>
      </c>
      <c r="T1056" t="s">
        <v>39</v>
      </c>
      <c r="U1056" t="s">
        <v>40</v>
      </c>
      <c r="V1056" t="s">
        <v>41</v>
      </c>
      <c r="W1056" t="s">
        <v>42</v>
      </c>
      <c r="X1056" t="s">
        <v>53</v>
      </c>
    </row>
    <row r="1057" spans="1:24" ht="13.5" customHeight="1" x14ac:dyDescent="0.45">
      <c r="A1057" t="s">
        <v>5483</v>
      </c>
      <c r="B1057">
        <v>2525</v>
      </c>
      <c r="C1057" t="s">
        <v>25</v>
      </c>
      <c r="D1057" t="s">
        <v>5484</v>
      </c>
      <c r="E1057" t="s">
        <v>5485</v>
      </c>
      <c r="F1057">
        <v>10.100199999999999</v>
      </c>
      <c r="G1057" s="45">
        <v>18695868</v>
      </c>
      <c r="H1057" t="s">
        <v>5486</v>
      </c>
      <c r="I1057" s="6" t="s">
        <v>29</v>
      </c>
      <c r="J1057" t="s">
        <v>5487</v>
      </c>
      <c r="K1057" s="9" t="s">
        <v>100</v>
      </c>
      <c r="L1057" s="32" t="s">
        <v>197</v>
      </c>
      <c r="M1057" t="s">
        <v>77</v>
      </c>
      <c r="N1057" t="s">
        <v>78</v>
      </c>
      <c r="O1057" t="s">
        <v>77</v>
      </c>
      <c r="P1057" t="s">
        <v>102</v>
      </c>
      <c r="Q1057" t="s">
        <v>61</v>
      </c>
      <c r="R1057" t="s">
        <v>172</v>
      </c>
      <c r="S1057" t="s">
        <v>38</v>
      </c>
      <c r="T1057" t="s">
        <v>93</v>
      </c>
      <c r="U1057" t="s">
        <v>5488</v>
      </c>
      <c r="V1057" t="s">
        <v>41</v>
      </c>
      <c r="W1057" t="s">
        <v>42</v>
      </c>
      <c r="X1057" t="s">
        <v>53</v>
      </c>
    </row>
    <row r="1058" spans="1:24" ht="13.5" customHeight="1" x14ac:dyDescent="0.45">
      <c r="A1058" t="s">
        <v>5489</v>
      </c>
      <c r="B1058" t="s">
        <v>25</v>
      </c>
      <c r="C1058" t="s">
        <v>25</v>
      </c>
      <c r="D1058" t="s">
        <v>5490</v>
      </c>
      <c r="E1058" t="s">
        <v>5491</v>
      </c>
      <c r="F1058">
        <v>10.100199999999999</v>
      </c>
      <c r="G1058" s="45">
        <v>15216551</v>
      </c>
      <c r="H1058" t="s">
        <v>5492</v>
      </c>
      <c r="I1058" s="6" t="s">
        <v>29</v>
      </c>
      <c r="K1058" s="9" t="s">
        <v>31</v>
      </c>
      <c r="L1058" s="32" t="s">
        <v>376</v>
      </c>
      <c r="M1058" s="8" t="s">
        <v>237</v>
      </c>
      <c r="N1058" t="s">
        <v>78</v>
      </c>
      <c r="O1058" t="s">
        <v>34</v>
      </c>
      <c r="P1058" t="s">
        <v>102</v>
      </c>
      <c r="Q1058" t="s">
        <v>79</v>
      </c>
      <c r="R1058" t="s">
        <v>172</v>
      </c>
      <c r="S1058" t="s">
        <v>38</v>
      </c>
      <c r="T1058" t="s">
        <v>39</v>
      </c>
      <c r="U1058" t="s">
        <v>40</v>
      </c>
      <c r="V1058" t="s">
        <v>41</v>
      </c>
      <c r="W1058" t="s">
        <v>42</v>
      </c>
      <c r="X1058" t="s">
        <v>53</v>
      </c>
    </row>
    <row r="1059" spans="1:24" ht="13.5" customHeight="1" x14ac:dyDescent="0.45">
      <c r="A1059" t="s">
        <v>5493</v>
      </c>
      <c r="E1059" t="s">
        <v>5494</v>
      </c>
      <c r="F1059">
        <v>10.100199999999999</v>
      </c>
      <c r="G1059" s="45">
        <v>25749870</v>
      </c>
      <c r="H1059" t="s">
        <v>5495</v>
      </c>
      <c r="I1059" s="6" t="s">
        <v>29</v>
      </c>
      <c r="J1059" t="s">
        <v>5496</v>
      </c>
      <c r="K1059" t="s">
        <v>100</v>
      </c>
      <c r="L1059" s="32" t="s">
        <v>6571</v>
      </c>
      <c r="M1059" t="s">
        <v>2160</v>
      </c>
      <c r="N1059" t="s">
        <v>33</v>
      </c>
      <c r="O1059" t="s">
        <v>34</v>
      </c>
      <c r="P1059" t="s">
        <v>35</v>
      </c>
      <c r="Q1059" t="s">
        <v>61</v>
      </c>
      <c r="R1059" t="s">
        <v>50</v>
      </c>
      <c r="S1059" t="s">
        <v>38</v>
      </c>
      <c r="T1059" t="s">
        <v>39</v>
      </c>
      <c r="U1059" t="s">
        <v>40</v>
      </c>
      <c r="V1059" t="s">
        <v>41</v>
      </c>
      <c r="W1059" t="s">
        <v>42</v>
      </c>
      <c r="X1059" t="s">
        <v>53</v>
      </c>
    </row>
    <row r="1060" spans="1:24" ht="13.5" customHeight="1" x14ac:dyDescent="0.45">
      <c r="A1060" t="s">
        <v>5497</v>
      </c>
      <c r="E1060" t="s">
        <v>5498</v>
      </c>
      <c r="F1060">
        <v>10.100199999999999</v>
      </c>
      <c r="G1060" s="45">
        <v>24758876</v>
      </c>
      <c r="H1060" t="s">
        <v>5499</v>
      </c>
      <c r="I1060" t="s">
        <v>46</v>
      </c>
      <c r="J1060" t="s">
        <v>5500</v>
      </c>
      <c r="K1060" s="9" t="s">
        <v>801</v>
      </c>
      <c r="L1060" s="32" t="s">
        <v>2710</v>
      </c>
      <c r="M1060" t="s">
        <v>5501</v>
      </c>
      <c r="N1060" t="s">
        <v>46</v>
      </c>
      <c r="P1060" t="s">
        <v>35</v>
      </c>
      <c r="Q1060" t="s">
        <v>49</v>
      </c>
      <c r="R1060" t="s">
        <v>415</v>
      </c>
      <c r="S1060" t="s">
        <v>38</v>
      </c>
      <c r="T1060" t="s">
        <v>77</v>
      </c>
      <c r="U1060" t="s">
        <v>77</v>
      </c>
      <c r="V1060" t="s">
        <v>41</v>
      </c>
      <c r="W1060" t="s">
        <v>42</v>
      </c>
      <c r="X1060" t="s">
        <v>53</v>
      </c>
    </row>
    <row r="1061" spans="1:24" ht="13.5" customHeight="1" x14ac:dyDescent="0.45">
      <c r="A1061" t="s">
        <v>5502</v>
      </c>
      <c r="B1061" t="s">
        <v>25</v>
      </c>
      <c r="C1061" t="s">
        <v>25</v>
      </c>
      <c r="D1061" t="s">
        <v>5503</v>
      </c>
      <c r="E1061" t="s">
        <v>5504</v>
      </c>
      <c r="F1061">
        <v>10.1111</v>
      </c>
      <c r="G1061" s="45">
        <v>17427924</v>
      </c>
      <c r="H1061" t="s">
        <v>5505</v>
      </c>
      <c r="I1061" s="6" t="s">
        <v>29</v>
      </c>
      <c r="J1061" t="s">
        <v>5506</v>
      </c>
      <c r="K1061" s="9" t="s">
        <v>31</v>
      </c>
      <c r="L1061" s="32" t="s">
        <v>10287</v>
      </c>
      <c r="M1061" s="8" t="s">
        <v>237</v>
      </c>
      <c r="N1061" t="s">
        <v>33</v>
      </c>
      <c r="O1061" t="s">
        <v>34</v>
      </c>
      <c r="P1061" t="s">
        <v>35</v>
      </c>
      <c r="Q1061" t="s">
        <v>61</v>
      </c>
      <c r="R1061" t="s">
        <v>172</v>
      </c>
      <c r="S1061" t="s">
        <v>38</v>
      </c>
      <c r="T1061" t="s">
        <v>39</v>
      </c>
      <c r="U1061" t="s">
        <v>40</v>
      </c>
      <c r="V1061" t="s">
        <v>41</v>
      </c>
      <c r="W1061" t="s">
        <v>42</v>
      </c>
      <c r="X1061" t="s">
        <v>43</v>
      </c>
    </row>
    <row r="1062" spans="1:24" ht="13.5" customHeight="1" x14ac:dyDescent="0.45">
      <c r="A1062" t="s">
        <v>5508</v>
      </c>
      <c r="B1062" t="s">
        <v>25</v>
      </c>
      <c r="C1062" t="s">
        <v>25</v>
      </c>
      <c r="D1062" t="s">
        <v>5509</v>
      </c>
      <c r="E1062" t="s">
        <v>5510</v>
      </c>
      <c r="F1062">
        <v>10.1111</v>
      </c>
      <c r="G1062" s="45">
        <v>14685876</v>
      </c>
      <c r="H1062" t="s">
        <v>5511</v>
      </c>
      <c r="I1062" t="s">
        <v>86</v>
      </c>
      <c r="J1062" t="s">
        <v>77</v>
      </c>
      <c r="K1062" t="s">
        <v>77</v>
      </c>
      <c r="L1062" s="32" t="s">
        <v>77</v>
      </c>
      <c r="M1062" t="s">
        <v>77</v>
      </c>
      <c r="N1062" t="s">
        <v>33</v>
      </c>
      <c r="O1062" t="s">
        <v>34</v>
      </c>
      <c r="P1062" t="s">
        <v>35</v>
      </c>
      <c r="Q1062" t="s">
        <v>36</v>
      </c>
      <c r="R1062" t="s">
        <v>172</v>
      </c>
      <c r="S1062" t="s">
        <v>38</v>
      </c>
      <c r="T1062" t="s">
        <v>39</v>
      </c>
      <c r="U1062" t="s">
        <v>40</v>
      </c>
      <c r="V1062" t="s">
        <v>81</v>
      </c>
      <c r="W1062" t="s">
        <v>42</v>
      </c>
      <c r="X1062" t="s">
        <v>115</v>
      </c>
    </row>
    <row r="1063" spans="1:24" ht="13.5" customHeight="1" x14ac:dyDescent="0.45">
      <c r="A1063" t="s">
        <v>5512</v>
      </c>
      <c r="B1063" t="s">
        <v>25</v>
      </c>
      <c r="C1063" t="s">
        <v>25</v>
      </c>
      <c r="D1063" t="s">
        <v>5513</v>
      </c>
      <c r="E1063" t="s">
        <v>5514</v>
      </c>
      <c r="F1063">
        <v>10.1111</v>
      </c>
      <c r="G1063" s="45">
        <v>17427924</v>
      </c>
      <c r="H1063" t="s">
        <v>5515</v>
      </c>
      <c r="I1063" t="s">
        <v>86</v>
      </c>
      <c r="J1063" t="s">
        <v>77</v>
      </c>
      <c r="K1063" t="s">
        <v>77</v>
      </c>
      <c r="L1063" s="32" t="s">
        <v>77</v>
      </c>
      <c r="M1063" t="s">
        <v>77</v>
      </c>
      <c r="N1063" t="s">
        <v>78</v>
      </c>
      <c r="O1063" s="1" t="s">
        <v>5516</v>
      </c>
      <c r="P1063" t="s">
        <v>79</v>
      </c>
      <c r="Q1063" t="s">
        <v>79</v>
      </c>
      <c r="R1063" t="s">
        <v>172</v>
      </c>
      <c r="S1063" t="s">
        <v>38</v>
      </c>
      <c r="T1063" t="s">
        <v>39</v>
      </c>
      <c r="U1063" t="s">
        <v>40</v>
      </c>
      <c r="V1063" t="s">
        <v>81</v>
      </c>
      <c r="W1063" t="s">
        <v>42</v>
      </c>
      <c r="X1063" t="s">
        <v>53</v>
      </c>
    </row>
    <row r="1064" spans="1:24" ht="13.5" customHeight="1" x14ac:dyDescent="0.45">
      <c r="A1064" t="s">
        <v>5517</v>
      </c>
      <c r="B1064" t="s">
        <v>25</v>
      </c>
      <c r="C1064" t="s">
        <v>25</v>
      </c>
      <c r="D1064" t="s">
        <v>5518</v>
      </c>
      <c r="E1064" t="s">
        <v>5519</v>
      </c>
      <c r="F1064">
        <v>10.1111</v>
      </c>
      <c r="G1064" s="45">
        <v>14685965</v>
      </c>
      <c r="H1064" t="s">
        <v>5520</v>
      </c>
      <c r="I1064" s="6" t="s">
        <v>29</v>
      </c>
      <c r="J1064" t="s">
        <v>5521</v>
      </c>
      <c r="K1064" s="9" t="s">
        <v>31</v>
      </c>
      <c r="L1064" s="32" t="s">
        <v>5522</v>
      </c>
      <c r="M1064" s="1" t="s">
        <v>5521</v>
      </c>
      <c r="N1064" t="s">
        <v>33</v>
      </c>
      <c r="O1064" t="s">
        <v>34</v>
      </c>
      <c r="P1064" t="s">
        <v>35</v>
      </c>
      <c r="Q1064" t="s">
        <v>36</v>
      </c>
      <c r="R1064" t="s">
        <v>172</v>
      </c>
      <c r="S1064" t="s">
        <v>38</v>
      </c>
      <c r="T1064" t="s">
        <v>39</v>
      </c>
      <c r="U1064" t="s">
        <v>40</v>
      </c>
      <c r="V1064" t="s">
        <v>80</v>
      </c>
      <c r="W1064" t="s">
        <v>42</v>
      </c>
      <c r="X1064" t="s">
        <v>43</v>
      </c>
    </row>
    <row r="1065" spans="1:24" ht="13.5" customHeight="1" x14ac:dyDescent="0.45">
      <c r="A1065" t="s">
        <v>5523</v>
      </c>
      <c r="E1065" s="53" t="s">
        <v>5524</v>
      </c>
      <c r="G1065" s="51">
        <v>26929384</v>
      </c>
      <c r="H1065" t="s">
        <v>5525</v>
      </c>
      <c r="K1065" s="9" t="s">
        <v>109</v>
      </c>
      <c r="L1065" s="32" t="s">
        <v>5526</v>
      </c>
      <c r="M1065" t="s">
        <v>5527</v>
      </c>
      <c r="N1065" t="s">
        <v>46</v>
      </c>
      <c r="O1065" s="8" t="s">
        <v>345</v>
      </c>
      <c r="R1065" t="s">
        <v>50</v>
      </c>
      <c r="S1065" t="s">
        <v>38</v>
      </c>
      <c r="T1065" t="s">
        <v>39</v>
      </c>
      <c r="U1065" t="s">
        <v>40</v>
      </c>
      <c r="V1065" t="s">
        <v>41</v>
      </c>
      <c r="W1065" t="s">
        <v>42</v>
      </c>
      <c r="X1065" t="s">
        <v>53</v>
      </c>
    </row>
    <row r="1066" spans="1:24" ht="13.5" customHeight="1" x14ac:dyDescent="0.45">
      <c r="A1066" t="s">
        <v>5528</v>
      </c>
      <c r="E1066" t="s">
        <v>5529</v>
      </c>
      <c r="G1066">
        <v>29961394</v>
      </c>
      <c r="H1066" t="s">
        <v>5530</v>
      </c>
      <c r="I1066" t="s">
        <v>46</v>
      </c>
      <c r="J1066" s="1" t="s">
        <v>508</v>
      </c>
      <c r="K1066" s="9" t="s">
        <v>109</v>
      </c>
      <c r="L1066" s="32" t="s">
        <v>661</v>
      </c>
      <c r="M1066" s="8" t="s">
        <v>5531</v>
      </c>
      <c r="N1066" t="s">
        <v>46</v>
      </c>
      <c r="O1066" s="8" t="s">
        <v>345</v>
      </c>
      <c r="P1066" t="s">
        <v>35</v>
      </c>
      <c r="Q1066" t="s">
        <v>49</v>
      </c>
      <c r="R1066" t="s">
        <v>258</v>
      </c>
      <c r="S1066" t="s">
        <v>38</v>
      </c>
      <c r="T1066" t="s">
        <v>39</v>
      </c>
      <c r="U1066" t="s">
        <v>40</v>
      </c>
      <c r="V1066" t="s">
        <v>41</v>
      </c>
      <c r="W1066" t="s">
        <v>42</v>
      </c>
      <c r="X1066" t="s">
        <v>53</v>
      </c>
    </row>
    <row r="1067" spans="1:24" ht="13.5" customHeight="1" x14ac:dyDescent="0.45">
      <c r="A1067" t="s">
        <v>5532</v>
      </c>
      <c r="B1067" t="s">
        <v>25</v>
      </c>
      <c r="C1067" t="s">
        <v>25</v>
      </c>
      <c r="D1067" t="s">
        <v>5533</v>
      </c>
      <c r="E1067" t="s">
        <v>5534</v>
      </c>
      <c r="F1067">
        <v>10.1111</v>
      </c>
      <c r="G1067" s="45">
        <v>16100387</v>
      </c>
      <c r="H1067" t="s">
        <v>5535</v>
      </c>
      <c r="I1067" s="6" t="s">
        <v>29</v>
      </c>
      <c r="J1067" t="s">
        <v>5536</v>
      </c>
      <c r="K1067" t="s">
        <v>3844</v>
      </c>
      <c r="L1067" s="32" t="s">
        <v>184</v>
      </c>
      <c r="M1067" s="8" t="s">
        <v>237</v>
      </c>
      <c r="N1067" t="s">
        <v>78</v>
      </c>
      <c r="O1067" s="1" t="s">
        <v>5537</v>
      </c>
      <c r="P1067" t="s">
        <v>102</v>
      </c>
      <c r="Q1067" t="s">
        <v>79</v>
      </c>
      <c r="R1067" t="s">
        <v>172</v>
      </c>
      <c r="S1067" t="s">
        <v>38</v>
      </c>
      <c r="T1067" t="s">
        <v>39</v>
      </c>
      <c r="U1067" t="s">
        <v>40</v>
      </c>
      <c r="V1067" t="s">
        <v>81</v>
      </c>
      <c r="W1067" t="s">
        <v>42</v>
      </c>
      <c r="X1067" t="s">
        <v>53</v>
      </c>
    </row>
    <row r="1068" spans="1:24" ht="13.5" customHeight="1" x14ac:dyDescent="0.45">
      <c r="A1068" t="s">
        <v>5538</v>
      </c>
      <c r="E1068" s="38" t="s">
        <v>5539</v>
      </c>
      <c r="G1068" s="45">
        <v>27686466</v>
      </c>
      <c r="H1068" t="s">
        <v>5540</v>
      </c>
      <c r="I1068" s="6" t="s">
        <v>46</v>
      </c>
      <c r="J1068" s="8" t="s">
        <v>169</v>
      </c>
      <c r="K1068" t="s">
        <v>75</v>
      </c>
      <c r="L1068" s="32" t="s">
        <v>616</v>
      </c>
      <c r="M1068" s="8" t="s">
        <v>5541</v>
      </c>
      <c r="N1068" t="s">
        <v>46</v>
      </c>
      <c r="O1068" s="8" t="s">
        <v>345</v>
      </c>
      <c r="P1068" t="s">
        <v>35</v>
      </c>
      <c r="Q1068" t="s">
        <v>49</v>
      </c>
      <c r="R1068" t="s">
        <v>50</v>
      </c>
      <c r="S1068" t="s">
        <v>38</v>
      </c>
      <c r="V1068" t="s">
        <v>41</v>
      </c>
      <c r="W1068" t="s">
        <v>42</v>
      </c>
      <c r="X1068" t="s">
        <v>43</v>
      </c>
    </row>
    <row r="1069" spans="1:24" ht="13.5" customHeight="1" x14ac:dyDescent="0.45">
      <c r="A1069" t="s">
        <v>5542</v>
      </c>
      <c r="E1069" t="s">
        <v>5543</v>
      </c>
      <c r="F1069" t="s">
        <v>2248</v>
      </c>
      <c r="G1069" s="45">
        <v>223979070</v>
      </c>
      <c r="H1069" t="s">
        <v>5544</v>
      </c>
      <c r="I1069" t="s">
        <v>46</v>
      </c>
      <c r="J1069" t="s">
        <v>5545</v>
      </c>
      <c r="K1069" t="s">
        <v>100</v>
      </c>
      <c r="L1069" s="32">
        <v>2400</v>
      </c>
      <c r="M1069" t="s">
        <v>5546</v>
      </c>
      <c r="N1069" t="s">
        <v>46</v>
      </c>
      <c r="O1069" t="s">
        <v>740</v>
      </c>
      <c r="P1069" t="s">
        <v>35</v>
      </c>
      <c r="Q1069" t="s">
        <v>49</v>
      </c>
      <c r="R1069" t="s">
        <v>415</v>
      </c>
      <c r="S1069" t="s">
        <v>38</v>
      </c>
      <c r="T1069" t="s">
        <v>77</v>
      </c>
      <c r="U1069" t="s">
        <v>77</v>
      </c>
      <c r="V1069" t="s">
        <v>41</v>
      </c>
      <c r="W1069" t="s">
        <v>42</v>
      </c>
      <c r="X1069" t="s">
        <v>53</v>
      </c>
    </row>
    <row r="1070" spans="1:24" ht="13.5" customHeight="1" x14ac:dyDescent="0.45">
      <c r="A1070" t="s">
        <v>5547</v>
      </c>
      <c r="E1070" s="54" t="s">
        <v>5548</v>
      </c>
      <c r="G1070" s="45">
        <v>21928312</v>
      </c>
      <c r="H1070" t="s">
        <v>5549</v>
      </c>
      <c r="I1070" t="s">
        <v>46</v>
      </c>
      <c r="J1070" s="1" t="s">
        <v>5550</v>
      </c>
      <c r="K1070" s="9" t="s">
        <v>48</v>
      </c>
      <c r="L1070" s="32" t="s">
        <v>534</v>
      </c>
      <c r="M1070" s="1" t="s">
        <v>5550</v>
      </c>
      <c r="O1070" t="s">
        <v>740</v>
      </c>
      <c r="P1070" t="s">
        <v>35</v>
      </c>
      <c r="Q1070" t="s">
        <v>49</v>
      </c>
      <c r="R1070" t="s">
        <v>80</v>
      </c>
      <c r="S1070" t="s">
        <v>38</v>
      </c>
      <c r="T1070" t="s">
        <v>39</v>
      </c>
      <c r="U1070" t="s">
        <v>40</v>
      </c>
      <c r="V1070" t="s">
        <v>80</v>
      </c>
      <c r="W1070" t="s">
        <v>42</v>
      </c>
      <c r="X1070" t="s">
        <v>43</v>
      </c>
    </row>
    <row r="1071" spans="1:24" ht="13.5" customHeight="1" x14ac:dyDescent="0.45">
      <c r="A1071" t="s">
        <v>5551</v>
      </c>
      <c r="E1071" t="s">
        <v>5552</v>
      </c>
      <c r="F1071">
        <v>10.100199999999999</v>
      </c>
      <c r="G1071" s="45">
        <v>25721143</v>
      </c>
      <c r="H1071" t="s">
        <v>5553</v>
      </c>
      <c r="I1071" t="s">
        <v>46</v>
      </c>
      <c r="J1071" t="s">
        <v>5554</v>
      </c>
      <c r="K1071" s="9" t="s">
        <v>31</v>
      </c>
      <c r="L1071" s="32" t="s">
        <v>5555</v>
      </c>
      <c r="M1071" t="s">
        <v>5556</v>
      </c>
      <c r="N1071" t="s">
        <v>46</v>
      </c>
      <c r="O1071" t="s">
        <v>740</v>
      </c>
      <c r="P1071" t="s">
        <v>35</v>
      </c>
      <c r="Q1071" t="s">
        <v>49</v>
      </c>
      <c r="R1071" t="s">
        <v>50</v>
      </c>
      <c r="S1071" t="s">
        <v>38</v>
      </c>
      <c r="T1071" t="s">
        <v>77</v>
      </c>
      <c r="U1071" t="s">
        <v>77</v>
      </c>
      <c r="V1071" t="s">
        <v>41</v>
      </c>
      <c r="W1071" t="s">
        <v>42</v>
      </c>
      <c r="X1071" t="s">
        <v>53</v>
      </c>
    </row>
    <row r="1072" spans="1:24" ht="13.5" customHeight="1" x14ac:dyDescent="0.45">
      <c r="A1072" t="s">
        <v>5557</v>
      </c>
      <c r="B1072" t="s">
        <v>25</v>
      </c>
      <c r="C1072" t="s">
        <v>25</v>
      </c>
      <c r="D1072" t="s">
        <v>5558</v>
      </c>
      <c r="E1072" t="s">
        <v>5559</v>
      </c>
      <c r="F1072">
        <v>10.1111</v>
      </c>
      <c r="G1072" s="45">
        <v>17540208</v>
      </c>
      <c r="H1072" t="s">
        <v>5560</v>
      </c>
      <c r="I1072" s="6" t="s">
        <v>29</v>
      </c>
      <c r="J1072" t="s">
        <v>5561</v>
      </c>
      <c r="K1072" s="9" t="s">
        <v>31</v>
      </c>
      <c r="L1072" s="32" t="s">
        <v>661</v>
      </c>
      <c r="M1072" s="8" t="s">
        <v>237</v>
      </c>
      <c r="N1072" t="s">
        <v>33</v>
      </c>
      <c r="O1072" t="s">
        <v>34</v>
      </c>
      <c r="P1072" t="s">
        <v>35</v>
      </c>
      <c r="Q1072" t="s">
        <v>36</v>
      </c>
      <c r="R1072" t="s">
        <v>172</v>
      </c>
      <c r="S1072" t="s">
        <v>38</v>
      </c>
      <c r="T1072" t="s">
        <v>39</v>
      </c>
      <c r="U1072" t="s">
        <v>40</v>
      </c>
      <c r="V1072" t="s">
        <v>41</v>
      </c>
      <c r="W1072" t="s">
        <v>42</v>
      </c>
      <c r="X1072" t="s">
        <v>43</v>
      </c>
    </row>
    <row r="1073" spans="1:24" ht="13.5" customHeight="1" x14ac:dyDescent="0.45">
      <c r="A1073" t="s">
        <v>5562</v>
      </c>
      <c r="B1073" t="s">
        <v>25</v>
      </c>
      <c r="C1073" t="s">
        <v>25</v>
      </c>
      <c r="D1073" t="s">
        <v>5563</v>
      </c>
      <c r="E1073" t="s">
        <v>5564</v>
      </c>
      <c r="F1073">
        <v>10.1111</v>
      </c>
      <c r="G1073" s="45">
        <v>17446155</v>
      </c>
      <c r="H1073" t="s">
        <v>5565</v>
      </c>
      <c r="I1073" s="6" t="s">
        <v>29</v>
      </c>
      <c r="J1073" t="s">
        <v>5566</v>
      </c>
      <c r="K1073" s="9" t="s">
        <v>31</v>
      </c>
      <c r="L1073" s="32" t="s">
        <v>152</v>
      </c>
      <c r="M1073" s="8" t="s">
        <v>237</v>
      </c>
      <c r="N1073" t="s">
        <v>33</v>
      </c>
      <c r="O1073" t="s">
        <v>34</v>
      </c>
      <c r="P1073" t="s">
        <v>35</v>
      </c>
      <c r="Q1073" t="s">
        <v>61</v>
      </c>
      <c r="R1073" t="s">
        <v>172</v>
      </c>
      <c r="S1073" t="s">
        <v>38</v>
      </c>
      <c r="T1073" t="s">
        <v>39</v>
      </c>
      <c r="U1073" t="s">
        <v>40</v>
      </c>
      <c r="V1073" t="s">
        <v>41</v>
      </c>
      <c r="W1073" t="s">
        <v>42</v>
      </c>
      <c r="X1073" t="s">
        <v>43</v>
      </c>
    </row>
    <row r="1074" spans="1:24" ht="13.5" customHeight="1" x14ac:dyDescent="0.45">
      <c r="A1074" t="s">
        <v>5567</v>
      </c>
      <c r="E1074" t="s">
        <v>5568</v>
      </c>
      <c r="G1074" s="45">
        <v>24755389</v>
      </c>
      <c r="H1074" t="s">
        <v>5569</v>
      </c>
      <c r="I1074" s="6" t="s">
        <v>29</v>
      </c>
      <c r="J1074" s="8" t="s">
        <v>74</v>
      </c>
      <c r="K1074" s="9" t="s">
        <v>31</v>
      </c>
      <c r="L1074" s="32" t="s">
        <v>786</v>
      </c>
      <c r="M1074" t="s">
        <v>294</v>
      </c>
      <c r="N1074" t="s">
        <v>78</v>
      </c>
      <c r="O1074" s="8" t="s">
        <v>3822</v>
      </c>
      <c r="P1074" t="s">
        <v>79</v>
      </c>
      <c r="Q1074" t="s">
        <v>79</v>
      </c>
      <c r="R1074" t="s">
        <v>415</v>
      </c>
      <c r="S1074" t="s">
        <v>38</v>
      </c>
      <c r="T1074" t="s">
        <v>39</v>
      </c>
      <c r="U1074" t="s">
        <v>40</v>
      </c>
      <c r="V1074" t="s">
        <v>41</v>
      </c>
      <c r="W1074" t="s">
        <v>42</v>
      </c>
      <c r="X1074" t="s">
        <v>43</v>
      </c>
    </row>
    <row r="1075" spans="1:24" ht="13.5" customHeight="1" x14ac:dyDescent="0.45">
      <c r="A1075" t="s">
        <v>5570</v>
      </c>
      <c r="B1075" t="s">
        <v>25</v>
      </c>
      <c r="C1075" t="s">
        <v>25</v>
      </c>
      <c r="D1075" t="s">
        <v>5571</v>
      </c>
      <c r="E1075" t="s">
        <v>5572</v>
      </c>
      <c r="F1075">
        <v>10.1111</v>
      </c>
      <c r="G1075" s="45">
        <v>14685906</v>
      </c>
      <c r="H1075" t="s">
        <v>5573</v>
      </c>
      <c r="I1075" s="6" t="s">
        <v>29</v>
      </c>
      <c r="J1075" t="s">
        <v>5574</v>
      </c>
      <c r="K1075" s="9" t="s">
        <v>31</v>
      </c>
      <c r="L1075" s="32" t="s">
        <v>32</v>
      </c>
      <c r="M1075" s="8" t="s">
        <v>237</v>
      </c>
      <c r="N1075" t="s">
        <v>33</v>
      </c>
      <c r="O1075" t="s">
        <v>34</v>
      </c>
      <c r="P1075" t="s">
        <v>35</v>
      </c>
      <c r="Q1075" t="s">
        <v>36</v>
      </c>
      <c r="R1075" t="s">
        <v>172</v>
      </c>
      <c r="S1075" t="s">
        <v>38</v>
      </c>
      <c r="T1075" t="s">
        <v>39</v>
      </c>
      <c r="U1075" t="s">
        <v>40</v>
      </c>
      <c r="V1075" t="s">
        <v>41</v>
      </c>
      <c r="W1075" t="s">
        <v>42</v>
      </c>
      <c r="X1075" t="s">
        <v>43</v>
      </c>
    </row>
    <row r="1076" spans="1:24" ht="13.5" customHeight="1" x14ac:dyDescent="0.45">
      <c r="A1076" t="s">
        <v>5575</v>
      </c>
      <c r="B1076" t="s">
        <v>25</v>
      </c>
      <c r="C1076" t="s">
        <v>25</v>
      </c>
      <c r="D1076" t="s">
        <v>5576</v>
      </c>
      <c r="E1076" t="s">
        <v>5577</v>
      </c>
      <c r="F1076">
        <v>10.1111</v>
      </c>
      <c r="G1076" s="45">
        <v>14685914</v>
      </c>
      <c r="H1076" t="s">
        <v>5578</v>
      </c>
      <c r="I1076" s="6" t="s">
        <v>29</v>
      </c>
      <c r="J1076" t="s">
        <v>5579</v>
      </c>
      <c r="K1076" s="9" t="s">
        <v>31</v>
      </c>
      <c r="L1076" s="32" t="s">
        <v>7117</v>
      </c>
      <c r="M1076" s="8" t="s">
        <v>237</v>
      </c>
      <c r="N1076" t="s">
        <v>33</v>
      </c>
      <c r="O1076" t="s">
        <v>34</v>
      </c>
      <c r="P1076" t="s">
        <v>35</v>
      </c>
      <c r="Q1076" t="s">
        <v>61</v>
      </c>
      <c r="R1076" t="s">
        <v>172</v>
      </c>
      <c r="S1076" t="s">
        <v>38</v>
      </c>
      <c r="T1076" t="s">
        <v>39</v>
      </c>
      <c r="U1076" t="s">
        <v>40</v>
      </c>
      <c r="V1076" t="s">
        <v>81</v>
      </c>
      <c r="W1076" t="s">
        <v>42</v>
      </c>
      <c r="X1076" t="s">
        <v>53</v>
      </c>
    </row>
    <row r="1077" spans="1:24" ht="13.5" customHeight="1" x14ac:dyDescent="0.45">
      <c r="A1077" t="s">
        <v>5580</v>
      </c>
      <c r="B1077" t="s">
        <v>25</v>
      </c>
      <c r="C1077" t="s">
        <v>25</v>
      </c>
      <c r="D1077" t="s">
        <v>5581</v>
      </c>
      <c r="E1077" t="s">
        <v>5582</v>
      </c>
      <c r="F1077">
        <v>10.1111</v>
      </c>
      <c r="G1077" s="45" t="s">
        <v>5583</v>
      </c>
      <c r="H1077" t="s">
        <v>5584</v>
      </c>
      <c r="I1077" s="6" t="s">
        <v>29</v>
      </c>
      <c r="J1077" t="s">
        <v>77</v>
      </c>
      <c r="K1077" s="9" t="s">
        <v>31</v>
      </c>
      <c r="L1077" s="32" t="s">
        <v>3485</v>
      </c>
      <c r="M1077" t="s">
        <v>77</v>
      </c>
      <c r="N1077" t="s">
        <v>33</v>
      </c>
      <c r="O1077" t="s">
        <v>34</v>
      </c>
      <c r="P1077" t="s">
        <v>35</v>
      </c>
      <c r="Q1077" t="s">
        <v>36</v>
      </c>
      <c r="R1077" t="s">
        <v>172</v>
      </c>
      <c r="S1077" t="s">
        <v>38</v>
      </c>
      <c r="T1077" t="s">
        <v>39</v>
      </c>
      <c r="U1077" t="s">
        <v>40</v>
      </c>
      <c r="V1077" t="s">
        <v>80</v>
      </c>
      <c r="W1077" t="s">
        <v>42</v>
      </c>
      <c r="X1077" t="s">
        <v>43</v>
      </c>
    </row>
    <row r="1078" spans="1:24" ht="13.5" customHeight="1" x14ac:dyDescent="0.45">
      <c r="A1078" t="s">
        <v>5586</v>
      </c>
      <c r="B1078" t="s">
        <v>25</v>
      </c>
      <c r="C1078" t="s">
        <v>25</v>
      </c>
      <c r="D1078" t="s">
        <v>5587</v>
      </c>
      <c r="E1078" t="s">
        <v>5588</v>
      </c>
      <c r="F1078">
        <v>10.100199999999999</v>
      </c>
      <c r="G1078" s="45">
        <v>21611874</v>
      </c>
      <c r="H1078" t="s">
        <v>5589</v>
      </c>
      <c r="I1078" s="6" t="s">
        <v>29</v>
      </c>
      <c r="J1078" t="s">
        <v>5590</v>
      </c>
      <c r="K1078" s="9" t="s">
        <v>31</v>
      </c>
      <c r="L1078" s="32" t="s">
        <v>5250</v>
      </c>
      <c r="M1078" s="8" t="s">
        <v>237</v>
      </c>
      <c r="N1078" t="s">
        <v>33</v>
      </c>
      <c r="O1078" t="s">
        <v>34</v>
      </c>
      <c r="P1078" t="s">
        <v>35</v>
      </c>
      <c r="Q1078" t="s">
        <v>61</v>
      </c>
      <c r="R1078" t="s">
        <v>37</v>
      </c>
      <c r="S1078" t="s">
        <v>38</v>
      </c>
      <c r="T1078" t="s">
        <v>39</v>
      </c>
      <c r="U1078" t="s">
        <v>40</v>
      </c>
      <c r="V1078" t="s">
        <v>80</v>
      </c>
      <c r="W1078" t="s">
        <v>42</v>
      </c>
      <c r="X1078" t="s">
        <v>43</v>
      </c>
    </row>
    <row r="1079" spans="1:24" ht="13.5" customHeight="1" x14ac:dyDescent="0.45">
      <c r="A1079" t="s">
        <v>5591</v>
      </c>
      <c r="B1079" t="s">
        <v>25</v>
      </c>
      <c r="C1079" t="s">
        <v>25</v>
      </c>
      <c r="D1079" t="s">
        <v>5592</v>
      </c>
      <c r="E1079" t="s">
        <v>5593</v>
      </c>
      <c r="F1079">
        <v>10.100199999999999</v>
      </c>
      <c r="G1079" s="45">
        <v>19362706</v>
      </c>
      <c r="H1079" t="s">
        <v>5594</v>
      </c>
      <c r="I1079" s="6" t="s">
        <v>29</v>
      </c>
      <c r="J1079" s="8" t="s">
        <v>74</v>
      </c>
      <c r="K1079" s="9" t="s">
        <v>31</v>
      </c>
      <c r="L1079" s="32" t="s">
        <v>1288</v>
      </c>
      <c r="M1079" s="8" t="s">
        <v>237</v>
      </c>
      <c r="N1079" t="s">
        <v>33</v>
      </c>
      <c r="O1079" t="s">
        <v>34</v>
      </c>
      <c r="P1079" t="s">
        <v>35</v>
      </c>
      <c r="Q1079" t="s">
        <v>36</v>
      </c>
      <c r="R1079" t="s">
        <v>172</v>
      </c>
      <c r="S1079" t="s">
        <v>38</v>
      </c>
      <c r="T1079" t="s">
        <v>39</v>
      </c>
      <c r="U1079" t="s">
        <v>40</v>
      </c>
      <c r="V1079" t="s">
        <v>80</v>
      </c>
      <c r="W1079" t="s">
        <v>42</v>
      </c>
      <c r="X1079" t="s">
        <v>43</v>
      </c>
    </row>
    <row r="1080" spans="1:24" ht="13.5" customHeight="1" x14ac:dyDescent="0.45">
      <c r="A1080" t="s">
        <v>5595</v>
      </c>
      <c r="B1080" t="s">
        <v>25</v>
      </c>
      <c r="C1080" t="s">
        <v>25</v>
      </c>
      <c r="D1080" t="s">
        <v>5596</v>
      </c>
      <c r="E1080" t="s">
        <v>5597</v>
      </c>
      <c r="F1080">
        <v>10.1111</v>
      </c>
      <c r="G1080" s="45">
        <v>13652648</v>
      </c>
      <c r="H1080" t="s">
        <v>5598</v>
      </c>
      <c r="I1080" s="6" t="s">
        <v>29</v>
      </c>
      <c r="J1080" t="s">
        <v>5599</v>
      </c>
      <c r="K1080" s="9" t="s">
        <v>31</v>
      </c>
      <c r="L1080" s="32" t="s">
        <v>10246</v>
      </c>
      <c r="M1080" s="8" t="s">
        <v>237</v>
      </c>
      <c r="N1080" t="s">
        <v>33</v>
      </c>
      <c r="O1080" t="s">
        <v>34</v>
      </c>
      <c r="P1080" t="s">
        <v>35</v>
      </c>
      <c r="Q1080" t="s">
        <v>61</v>
      </c>
      <c r="R1080" t="s">
        <v>172</v>
      </c>
      <c r="S1080" t="s">
        <v>38</v>
      </c>
      <c r="T1080" t="s">
        <v>39</v>
      </c>
      <c r="U1080" t="s">
        <v>40</v>
      </c>
      <c r="V1080" t="s">
        <v>41</v>
      </c>
      <c r="W1080" t="s">
        <v>42</v>
      </c>
      <c r="X1080" t="s">
        <v>43</v>
      </c>
    </row>
    <row r="1081" spans="1:24" ht="13.5" customHeight="1" x14ac:dyDescent="0.45">
      <c r="A1081" s="38">
        <v>1409</v>
      </c>
      <c r="B1081" t="s">
        <v>5600</v>
      </c>
      <c r="E1081">
        <v>20423195</v>
      </c>
      <c r="G1081" s="45">
        <v>20423195</v>
      </c>
      <c r="H1081" t="s">
        <v>5601</v>
      </c>
      <c r="I1081" t="s">
        <v>46</v>
      </c>
      <c r="J1081" t="s">
        <v>5602</v>
      </c>
      <c r="K1081" s="9" t="s">
        <v>48</v>
      </c>
      <c r="L1081" s="32" t="s">
        <v>2620</v>
      </c>
      <c r="M1081" t="s">
        <v>5602</v>
      </c>
      <c r="N1081" t="s">
        <v>46</v>
      </c>
      <c r="O1081" t="s">
        <v>34</v>
      </c>
      <c r="P1081" t="s">
        <v>35</v>
      </c>
      <c r="Q1081" t="s">
        <v>49</v>
      </c>
      <c r="R1081" t="s">
        <v>50</v>
      </c>
      <c r="S1081" t="s">
        <v>51</v>
      </c>
      <c r="T1081" t="s">
        <v>39</v>
      </c>
      <c r="U1081" t="s">
        <v>5603</v>
      </c>
      <c r="V1081" t="s">
        <v>41</v>
      </c>
      <c r="W1081" t="s">
        <v>5603</v>
      </c>
      <c r="X1081" t="s">
        <v>53</v>
      </c>
    </row>
    <row r="1082" spans="1:24" ht="13.5" customHeight="1" x14ac:dyDescent="0.45">
      <c r="A1082" t="s">
        <v>5604</v>
      </c>
      <c r="B1082" t="s">
        <v>25</v>
      </c>
      <c r="C1082" t="s">
        <v>25</v>
      </c>
      <c r="D1082" t="s">
        <v>5605</v>
      </c>
      <c r="E1082" t="s">
        <v>5605</v>
      </c>
      <c r="F1082">
        <v>10.100199999999999</v>
      </c>
      <c r="G1082" s="45">
        <v>19422466</v>
      </c>
      <c r="H1082" t="s">
        <v>5606</v>
      </c>
      <c r="I1082" t="s">
        <v>46</v>
      </c>
      <c r="J1082" t="s">
        <v>570</v>
      </c>
      <c r="K1082" s="9" t="s">
        <v>2590</v>
      </c>
      <c r="L1082" s="32">
        <v>2650</v>
      </c>
      <c r="M1082" t="s">
        <v>3136</v>
      </c>
      <c r="N1082" t="s">
        <v>46</v>
      </c>
      <c r="O1082" t="str">
        <f>"http://publications.agu.org/open-access/"</f>
        <v>http://publications.agu.org/open-access/</v>
      </c>
      <c r="P1082" t="s">
        <v>35</v>
      </c>
      <c r="Q1082" t="s">
        <v>49</v>
      </c>
      <c r="R1082" t="s">
        <v>111</v>
      </c>
      <c r="S1082" t="str">
        <f>"http://publications.agu.org/author-resource-center/publication-policies/data-policy/"</f>
        <v>http://publications.agu.org/author-resource-center/publication-policies/data-policy/</v>
      </c>
      <c r="T1082" t="s">
        <v>39</v>
      </c>
      <c r="U1082" t="s">
        <v>40</v>
      </c>
      <c r="V1082" t="s">
        <v>41</v>
      </c>
      <c r="W1082" t="s">
        <v>42</v>
      </c>
      <c r="X1082" t="s">
        <v>220</v>
      </c>
    </row>
    <row r="1083" spans="1:24" ht="13.5" customHeight="1" x14ac:dyDescent="0.45">
      <c r="A1083" t="s">
        <v>5607</v>
      </c>
      <c r="B1083" t="s">
        <v>25</v>
      </c>
      <c r="C1083" t="s">
        <v>25</v>
      </c>
      <c r="D1083" t="s">
        <v>5608</v>
      </c>
      <c r="E1083" t="s">
        <v>5609</v>
      </c>
      <c r="F1083">
        <v>10.1111</v>
      </c>
      <c r="G1083" s="45">
        <v>15406245</v>
      </c>
      <c r="H1083" t="s">
        <v>5610</v>
      </c>
      <c r="I1083" s="6" t="s">
        <v>29</v>
      </c>
      <c r="J1083" t="s">
        <v>5611</v>
      </c>
      <c r="K1083" s="9" t="s">
        <v>31</v>
      </c>
      <c r="L1083" s="32" t="s">
        <v>232</v>
      </c>
      <c r="M1083" s="8" t="s">
        <v>237</v>
      </c>
      <c r="N1083" t="s">
        <v>33</v>
      </c>
      <c r="O1083" t="s">
        <v>34</v>
      </c>
      <c r="P1083" t="s">
        <v>35</v>
      </c>
      <c r="Q1083" t="s">
        <v>36</v>
      </c>
      <c r="R1083" t="s">
        <v>172</v>
      </c>
      <c r="S1083" t="s">
        <v>38</v>
      </c>
      <c r="T1083" t="s">
        <v>39</v>
      </c>
      <c r="U1083" t="s">
        <v>40</v>
      </c>
      <c r="V1083" t="s">
        <v>80</v>
      </c>
      <c r="W1083" t="s">
        <v>42</v>
      </c>
      <c r="X1083" t="s">
        <v>43</v>
      </c>
    </row>
    <row r="1084" spans="1:24" ht="13.5" customHeight="1" x14ac:dyDescent="0.45">
      <c r="A1084" s="38" t="s">
        <v>5612</v>
      </c>
      <c r="B1084" t="s">
        <v>5612</v>
      </c>
      <c r="E1084">
        <v>20902212</v>
      </c>
      <c r="G1084" s="45">
        <v>20902212</v>
      </c>
      <c r="H1084" t="s">
        <v>5613</v>
      </c>
      <c r="I1084" t="s">
        <v>46</v>
      </c>
      <c r="J1084" t="s">
        <v>5614</v>
      </c>
      <c r="K1084" s="9" t="s">
        <v>48</v>
      </c>
      <c r="L1084" s="32" t="s">
        <v>4112</v>
      </c>
      <c r="M1084" t="s">
        <v>5614</v>
      </c>
      <c r="N1084" t="s">
        <v>46</v>
      </c>
      <c r="O1084" t="s">
        <v>34</v>
      </c>
      <c r="P1084" t="s">
        <v>35</v>
      </c>
      <c r="Q1084" t="s">
        <v>49</v>
      </c>
      <c r="R1084" t="s">
        <v>50</v>
      </c>
      <c r="S1084" t="s">
        <v>51</v>
      </c>
      <c r="T1084" t="s">
        <v>39</v>
      </c>
      <c r="U1084" t="s">
        <v>5615</v>
      </c>
      <c r="V1084" t="s">
        <v>41</v>
      </c>
      <c r="W1084" t="s">
        <v>5615</v>
      </c>
      <c r="X1084" t="s">
        <v>53</v>
      </c>
    </row>
    <row r="1085" spans="1:24" ht="13.5" customHeight="1" x14ac:dyDescent="0.45">
      <c r="A1085" t="s">
        <v>5616</v>
      </c>
      <c r="B1085" t="s">
        <v>25</v>
      </c>
      <c r="C1085" t="s">
        <v>25</v>
      </c>
      <c r="D1085" t="s">
        <v>5617</v>
      </c>
      <c r="E1085" t="s">
        <v>5618</v>
      </c>
      <c r="F1085">
        <v>10.1111</v>
      </c>
      <c r="G1085" s="45">
        <v>14710366</v>
      </c>
      <c r="H1085" t="s">
        <v>5619</v>
      </c>
      <c r="I1085" s="6" t="s">
        <v>29</v>
      </c>
      <c r="J1085" t="s">
        <v>5620</v>
      </c>
      <c r="K1085" s="9" t="s">
        <v>31</v>
      </c>
      <c r="L1085" s="32" t="s">
        <v>5621</v>
      </c>
      <c r="M1085" s="8" t="s">
        <v>237</v>
      </c>
      <c r="N1085" t="s">
        <v>33</v>
      </c>
      <c r="O1085" t="s">
        <v>34</v>
      </c>
      <c r="P1085" t="s">
        <v>35</v>
      </c>
      <c r="Q1085" t="s">
        <v>36</v>
      </c>
      <c r="R1085" t="s">
        <v>172</v>
      </c>
      <c r="S1085" t="s">
        <v>38</v>
      </c>
      <c r="T1085" t="s">
        <v>39</v>
      </c>
      <c r="U1085" t="s">
        <v>40</v>
      </c>
      <c r="V1085" t="s">
        <v>41</v>
      </c>
      <c r="W1085" t="s">
        <v>42</v>
      </c>
      <c r="X1085" t="s">
        <v>43</v>
      </c>
    </row>
    <row r="1086" spans="1:24" ht="13.5" customHeight="1" x14ac:dyDescent="0.45">
      <c r="A1086" t="s">
        <v>5622</v>
      </c>
      <c r="B1086" t="s">
        <v>25</v>
      </c>
      <c r="C1086" t="s">
        <v>25</v>
      </c>
      <c r="D1086" t="s">
        <v>5623</v>
      </c>
      <c r="E1086" t="s">
        <v>5624</v>
      </c>
      <c r="F1086">
        <v>10.1111</v>
      </c>
      <c r="G1086" s="45">
        <v>14779552</v>
      </c>
      <c r="H1086" t="s">
        <v>5625</v>
      </c>
      <c r="I1086" s="6" t="s">
        <v>29</v>
      </c>
      <c r="J1086" t="s">
        <v>5626</v>
      </c>
      <c r="K1086" s="9" t="s">
        <v>31</v>
      </c>
      <c r="L1086" s="32" t="s">
        <v>3525</v>
      </c>
      <c r="M1086" s="8" t="s">
        <v>237</v>
      </c>
      <c r="N1086" t="s">
        <v>33</v>
      </c>
      <c r="O1086" t="s">
        <v>34</v>
      </c>
      <c r="P1086" t="s">
        <v>35</v>
      </c>
      <c r="Q1086" t="s">
        <v>36</v>
      </c>
      <c r="R1086" t="s">
        <v>172</v>
      </c>
      <c r="S1086" t="s">
        <v>38</v>
      </c>
      <c r="T1086" t="s">
        <v>39</v>
      </c>
      <c r="U1086" t="s">
        <v>40</v>
      </c>
      <c r="V1086" t="s">
        <v>80</v>
      </c>
      <c r="W1086" t="s">
        <v>42</v>
      </c>
      <c r="X1086" t="s">
        <v>43</v>
      </c>
    </row>
    <row r="1087" spans="1:24" ht="13.5" customHeight="1" x14ac:dyDescent="0.45">
      <c r="A1087" t="s">
        <v>5627</v>
      </c>
      <c r="B1087" t="s">
        <v>25</v>
      </c>
      <c r="C1087" t="s">
        <v>25</v>
      </c>
      <c r="D1087" t="s">
        <v>5628</v>
      </c>
      <c r="E1087" t="s">
        <v>5629</v>
      </c>
      <c r="F1087">
        <v>10.1111</v>
      </c>
      <c r="G1087" s="45" t="s">
        <v>5630</v>
      </c>
      <c r="H1087" t="s">
        <v>5631</v>
      </c>
      <c r="I1087" s="6" t="s">
        <v>29</v>
      </c>
      <c r="J1087" t="s">
        <v>5632</v>
      </c>
      <c r="K1087" s="9" t="s">
        <v>31</v>
      </c>
      <c r="L1087" s="32" t="s">
        <v>10232</v>
      </c>
      <c r="M1087" s="8" t="s">
        <v>237</v>
      </c>
      <c r="N1087" t="s">
        <v>33</v>
      </c>
      <c r="O1087" t="s">
        <v>34</v>
      </c>
      <c r="P1087" t="s">
        <v>35</v>
      </c>
      <c r="Q1087" t="s">
        <v>61</v>
      </c>
      <c r="R1087" t="s">
        <v>172</v>
      </c>
      <c r="S1087" t="s">
        <v>38</v>
      </c>
      <c r="T1087" t="s">
        <v>39</v>
      </c>
      <c r="U1087" t="s">
        <v>40</v>
      </c>
      <c r="V1087" t="s">
        <v>41</v>
      </c>
      <c r="W1087" t="s">
        <v>42</v>
      </c>
      <c r="X1087" t="s">
        <v>53</v>
      </c>
    </row>
    <row r="1088" spans="1:24" ht="13.5" customHeight="1" x14ac:dyDescent="0.45">
      <c r="A1088" t="s">
        <v>5633</v>
      </c>
      <c r="B1088" t="s">
        <v>25</v>
      </c>
      <c r="C1088" t="s">
        <v>25</v>
      </c>
      <c r="D1088" t="s">
        <v>5634</v>
      </c>
      <c r="E1088" t="s">
        <v>5635</v>
      </c>
      <c r="F1088">
        <v>10.1111</v>
      </c>
      <c r="G1088" s="45" t="s">
        <v>5636</v>
      </c>
      <c r="H1088" s="6" t="s">
        <v>5637</v>
      </c>
      <c r="I1088" s="6" t="s">
        <v>29</v>
      </c>
      <c r="J1088" t="s">
        <v>5638</v>
      </c>
      <c r="K1088" s="9" t="s">
        <v>31</v>
      </c>
      <c r="L1088" s="32" t="s">
        <v>76</v>
      </c>
      <c r="M1088" s="8" t="s">
        <v>237</v>
      </c>
      <c r="N1088" t="s">
        <v>33</v>
      </c>
      <c r="O1088" t="s">
        <v>34</v>
      </c>
      <c r="P1088" t="s">
        <v>35</v>
      </c>
      <c r="Q1088" t="s">
        <v>36</v>
      </c>
      <c r="R1088" t="s">
        <v>172</v>
      </c>
      <c r="S1088" t="s">
        <v>38</v>
      </c>
      <c r="T1088" t="s">
        <v>39</v>
      </c>
      <c r="U1088" t="s">
        <v>40</v>
      </c>
      <c r="V1088" t="s">
        <v>81</v>
      </c>
      <c r="W1088" t="s">
        <v>42</v>
      </c>
      <c r="X1088" t="s">
        <v>115</v>
      </c>
    </row>
    <row r="1089" spans="1:24" ht="13.5" customHeight="1" x14ac:dyDescent="0.45">
      <c r="A1089" s="38" t="s">
        <v>5639</v>
      </c>
      <c r="B1089" t="s">
        <v>5639</v>
      </c>
      <c r="E1089">
        <v>20908873</v>
      </c>
      <c r="G1089" s="45">
        <v>20908873</v>
      </c>
      <c r="H1089" t="s">
        <v>5640</v>
      </c>
      <c r="I1089" t="s">
        <v>46</v>
      </c>
      <c r="J1089" t="s">
        <v>5641</v>
      </c>
      <c r="K1089" s="9" t="s">
        <v>48</v>
      </c>
      <c r="L1089" s="32" t="s">
        <v>10218</v>
      </c>
      <c r="M1089" t="s">
        <v>5641</v>
      </c>
      <c r="N1089" t="s">
        <v>46</v>
      </c>
      <c r="O1089" t="s">
        <v>34</v>
      </c>
      <c r="P1089" t="s">
        <v>35</v>
      </c>
      <c r="Q1089" t="s">
        <v>49</v>
      </c>
      <c r="R1089" t="s">
        <v>50</v>
      </c>
      <c r="S1089" t="s">
        <v>51</v>
      </c>
      <c r="T1089" t="s">
        <v>39</v>
      </c>
      <c r="U1089" t="s">
        <v>5642</v>
      </c>
      <c r="V1089" t="s">
        <v>41</v>
      </c>
      <c r="W1089" t="s">
        <v>5642</v>
      </c>
      <c r="X1089" t="s">
        <v>53</v>
      </c>
    </row>
    <row r="1090" spans="1:24" ht="13.5" customHeight="1" x14ac:dyDescent="0.45">
      <c r="A1090" t="s">
        <v>5643</v>
      </c>
      <c r="B1090" t="s">
        <v>25</v>
      </c>
      <c r="C1090" t="s">
        <v>25</v>
      </c>
      <c r="D1090" t="s">
        <v>5644</v>
      </c>
      <c r="E1090" t="s">
        <v>5645</v>
      </c>
      <c r="F1090">
        <v>10.1111</v>
      </c>
      <c r="G1090" s="45">
        <v>14685922</v>
      </c>
      <c r="H1090" t="s">
        <v>5646</v>
      </c>
      <c r="I1090" s="6" t="s">
        <v>29</v>
      </c>
      <c r="J1090" t="s">
        <v>5647</v>
      </c>
      <c r="K1090" s="9" t="s">
        <v>31</v>
      </c>
      <c r="L1090" s="32" t="s">
        <v>161</v>
      </c>
      <c r="M1090" s="8" t="s">
        <v>237</v>
      </c>
      <c r="N1090" t="s">
        <v>33</v>
      </c>
      <c r="O1090" t="s">
        <v>34</v>
      </c>
      <c r="P1090" t="s">
        <v>35</v>
      </c>
      <c r="Q1090" t="s">
        <v>61</v>
      </c>
      <c r="R1090" t="s">
        <v>172</v>
      </c>
      <c r="S1090" t="s">
        <v>38</v>
      </c>
      <c r="T1090" t="s">
        <v>39</v>
      </c>
      <c r="U1090" t="s">
        <v>40</v>
      </c>
      <c r="V1090" t="s">
        <v>41</v>
      </c>
      <c r="W1090" t="s">
        <v>42</v>
      </c>
      <c r="X1090" t="s">
        <v>43</v>
      </c>
    </row>
    <row r="1091" spans="1:24" ht="13.5" customHeight="1" x14ac:dyDescent="0.45">
      <c r="A1091" t="s">
        <v>5648</v>
      </c>
      <c r="B1091" t="s">
        <v>25</v>
      </c>
      <c r="C1091" t="s">
        <v>25</v>
      </c>
      <c r="D1091" t="s">
        <v>5649</v>
      </c>
      <c r="E1091" t="s">
        <v>5650</v>
      </c>
      <c r="F1091">
        <v>10.1111</v>
      </c>
      <c r="G1091" s="45">
        <v>14697580</v>
      </c>
      <c r="H1091" t="s">
        <v>5651</v>
      </c>
      <c r="I1091" s="6" t="s">
        <v>29</v>
      </c>
      <c r="J1091" t="s">
        <v>5652</v>
      </c>
      <c r="K1091" s="9" t="s">
        <v>31</v>
      </c>
      <c r="L1091" s="32" t="s">
        <v>3429</v>
      </c>
      <c r="M1091" s="8" t="s">
        <v>237</v>
      </c>
      <c r="N1091" t="s">
        <v>33</v>
      </c>
      <c r="O1091" t="s">
        <v>34</v>
      </c>
      <c r="P1091" t="s">
        <v>35</v>
      </c>
      <c r="Q1091" t="s">
        <v>61</v>
      </c>
      <c r="R1091" t="s">
        <v>50</v>
      </c>
      <c r="S1091" t="s">
        <v>38</v>
      </c>
      <c r="T1091" t="s">
        <v>39</v>
      </c>
      <c r="U1091" t="s">
        <v>40</v>
      </c>
      <c r="V1091" t="s">
        <v>41</v>
      </c>
      <c r="W1091" t="s">
        <v>42</v>
      </c>
      <c r="X1091" t="s">
        <v>53</v>
      </c>
    </row>
    <row r="1092" spans="1:24" ht="13.5" customHeight="1" x14ac:dyDescent="0.45">
      <c r="A1092" t="s">
        <v>5653</v>
      </c>
      <c r="B1092" t="s">
        <v>25</v>
      </c>
      <c r="C1092" t="s">
        <v>25</v>
      </c>
      <c r="D1092" t="s">
        <v>5654</v>
      </c>
      <c r="E1092" t="s">
        <v>5655</v>
      </c>
      <c r="F1092">
        <v>10.1111</v>
      </c>
      <c r="G1092" s="45">
        <v>14390388</v>
      </c>
      <c r="H1092" t="s">
        <v>5656</v>
      </c>
      <c r="I1092" s="6" t="s">
        <v>29</v>
      </c>
      <c r="J1092" t="s">
        <v>5657</v>
      </c>
      <c r="K1092" s="9" t="s">
        <v>31</v>
      </c>
      <c r="L1092" s="32" t="s">
        <v>2847</v>
      </c>
      <c r="M1092" s="8" t="s">
        <v>237</v>
      </c>
      <c r="N1092" t="s">
        <v>33</v>
      </c>
      <c r="O1092" t="s">
        <v>34</v>
      </c>
      <c r="P1092" t="s">
        <v>35</v>
      </c>
      <c r="Q1092" t="s">
        <v>61</v>
      </c>
      <c r="R1092" t="s">
        <v>50</v>
      </c>
      <c r="S1092" t="s">
        <v>38</v>
      </c>
      <c r="T1092" t="s">
        <v>39</v>
      </c>
      <c r="U1092" t="s">
        <v>40</v>
      </c>
      <c r="V1092" t="s">
        <v>41</v>
      </c>
      <c r="W1092" t="s">
        <v>42</v>
      </c>
      <c r="X1092" t="s">
        <v>53</v>
      </c>
    </row>
    <row r="1093" spans="1:24" ht="13.5" customHeight="1" x14ac:dyDescent="0.45">
      <c r="A1093" t="s">
        <v>5658</v>
      </c>
      <c r="B1093" t="s">
        <v>25</v>
      </c>
      <c r="C1093" t="s">
        <v>25</v>
      </c>
      <c r="D1093" t="s">
        <v>5659</v>
      </c>
      <c r="E1093" t="s">
        <v>5660</v>
      </c>
      <c r="F1093">
        <v>10.1111</v>
      </c>
      <c r="G1093" s="45">
        <v>13652656</v>
      </c>
      <c r="H1093" t="s">
        <v>5661</v>
      </c>
      <c r="I1093" s="6" t="s">
        <v>29</v>
      </c>
      <c r="J1093" s="8" t="s">
        <v>74</v>
      </c>
      <c r="K1093" s="9" t="s">
        <v>31</v>
      </c>
      <c r="L1093" s="32" t="s">
        <v>301</v>
      </c>
      <c r="M1093" s="8" t="s">
        <v>237</v>
      </c>
      <c r="N1093" t="s">
        <v>33</v>
      </c>
      <c r="O1093" t="s">
        <v>34</v>
      </c>
      <c r="P1093" t="s">
        <v>102</v>
      </c>
      <c r="Q1093" t="s">
        <v>79</v>
      </c>
      <c r="R1093" t="s">
        <v>111</v>
      </c>
      <c r="S1093" t="s">
        <v>38</v>
      </c>
      <c r="T1093" t="s">
        <v>39</v>
      </c>
      <c r="U1093" t="s">
        <v>40</v>
      </c>
      <c r="V1093" t="s">
        <v>41</v>
      </c>
      <c r="W1093" t="s">
        <v>42</v>
      </c>
      <c r="X1093" t="s">
        <v>43</v>
      </c>
    </row>
    <row r="1094" spans="1:24" ht="13.5" customHeight="1" x14ac:dyDescent="0.45">
      <c r="A1094" t="s">
        <v>5663</v>
      </c>
      <c r="B1094" t="s">
        <v>25</v>
      </c>
      <c r="C1094" t="s">
        <v>25</v>
      </c>
      <c r="D1094" t="s">
        <v>5664</v>
      </c>
      <c r="E1094" t="s">
        <v>5665</v>
      </c>
      <c r="F1094">
        <v>10.1111</v>
      </c>
      <c r="G1094" s="45">
        <v>14390396</v>
      </c>
      <c r="H1094" t="s">
        <v>5666</v>
      </c>
      <c r="I1094" s="6" t="s">
        <v>29</v>
      </c>
      <c r="J1094" t="s">
        <v>5667</v>
      </c>
      <c r="K1094" s="9" t="s">
        <v>31</v>
      </c>
      <c r="L1094" s="32" t="s">
        <v>376</v>
      </c>
      <c r="M1094" s="8" t="s">
        <v>237</v>
      </c>
      <c r="N1094" t="s">
        <v>33</v>
      </c>
      <c r="O1094" t="s">
        <v>34</v>
      </c>
      <c r="P1094" t="s">
        <v>35</v>
      </c>
      <c r="Q1094" t="s">
        <v>61</v>
      </c>
      <c r="R1094" t="s">
        <v>172</v>
      </c>
      <c r="S1094" t="s">
        <v>38</v>
      </c>
      <c r="T1094" t="s">
        <v>39</v>
      </c>
      <c r="U1094" t="s">
        <v>40</v>
      </c>
      <c r="V1094" t="s">
        <v>41</v>
      </c>
      <c r="W1094" t="s">
        <v>42</v>
      </c>
      <c r="X1094" t="s">
        <v>53</v>
      </c>
    </row>
    <row r="1095" spans="1:24" ht="13.5" customHeight="1" x14ac:dyDescent="0.45">
      <c r="A1095" t="s">
        <v>5668</v>
      </c>
      <c r="B1095" t="s">
        <v>25</v>
      </c>
      <c r="C1095" t="s">
        <v>25</v>
      </c>
      <c r="D1095" t="s">
        <v>5669</v>
      </c>
      <c r="E1095" t="s">
        <v>5670</v>
      </c>
      <c r="F1095">
        <v>10.100199999999999</v>
      </c>
      <c r="G1095" s="45">
        <v>19383703</v>
      </c>
      <c r="H1095" t="s">
        <v>5671</v>
      </c>
      <c r="I1095" s="6" t="s">
        <v>29</v>
      </c>
      <c r="J1095" t="s">
        <v>5672</v>
      </c>
      <c r="K1095" s="9" t="s">
        <v>31</v>
      </c>
      <c r="L1095" s="32" t="s">
        <v>515</v>
      </c>
      <c r="M1095" s="8" t="s">
        <v>237</v>
      </c>
      <c r="N1095" t="s">
        <v>33</v>
      </c>
      <c r="O1095" t="s">
        <v>34</v>
      </c>
      <c r="P1095" t="s">
        <v>35</v>
      </c>
      <c r="Q1095" t="s">
        <v>61</v>
      </c>
      <c r="R1095" t="s">
        <v>37</v>
      </c>
      <c r="S1095" t="s">
        <v>38</v>
      </c>
      <c r="T1095" t="s">
        <v>39</v>
      </c>
      <c r="U1095" t="s">
        <v>40</v>
      </c>
      <c r="V1095" t="s">
        <v>80</v>
      </c>
      <c r="W1095" t="s">
        <v>42</v>
      </c>
      <c r="X1095" t="s">
        <v>53</v>
      </c>
    </row>
    <row r="1096" spans="1:24" ht="13.5" customHeight="1" x14ac:dyDescent="0.45">
      <c r="A1096" t="s">
        <v>5673</v>
      </c>
      <c r="E1096" t="s">
        <v>5674</v>
      </c>
      <c r="G1096" s="45">
        <v>15269914</v>
      </c>
      <c r="H1096" t="s">
        <v>5675</v>
      </c>
      <c r="I1096" t="s">
        <v>46</v>
      </c>
      <c r="J1096" s="1" t="s">
        <v>508</v>
      </c>
      <c r="K1096" s="9" t="s">
        <v>48</v>
      </c>
      <c r="L1096" s="32" t="s">
        <v>5676</v>
      </c>
      <c r="M1096" s="8" t="s">
        <v>237</v>
      </c>
      <c r="N1096" t="s">
        <v>46</v>
      </c>
      <c r="O1096" t="s">
        <v>34</v>
      </c>
      <c r="P1096" t="s">
        <v>35</v>
      </c>
      <c r="Q1096" t="s">
        <v>49</v>
      </c>
      <c r="R1096" t="s">
        <v>415</v>
      </c>
      <c r="T1096" t="s">
        <v>81</v>
      </c>
      <c r="V1096" t="s">
        <v>81</v>
      </c>
      <c r="X1096" t="s">
        <v>43</v>
      </c>
    </row>
    <row r="1097" spans="1:24" ht="13.5" customHeight="1" x14ac:dyDescent="0.45">
      <c r="A1097" t="s">
        <v>5677</v>
      </c>
      <c r="B1097" t="s">
        <v>25</v>
      </c>
      <c r="C1097" t="s">
        <v>25</v>
      </c>
      <c r="D1097" t="s">
        <v>5678</v>
      </c>
      <c r="E1097" t="s">
        <v>5679</v>
      </c>
      <c r="F1097">
        <v>10.1107</v>
      </c>
      <c r="G1097" s="45" t="s">
        <v>5680</v>
      </c>
      <c r="H1097" t="s">
        <v>5681</v>
      </c>
      <c r="I1097" s="6" t="s">
        <v>29</v>
      </c>
      <c r="J1097" s="1" t="s">
        <v>5682</v>
      </c>
      <c r="K1097" t="s">
        <v>48</v>
      </c>
      <c r="L1097" s="32" t="s">
        <v>10277</v>
      </c>
      <c r="M1097" s="1" t="s">
        <v>5682</v>
      </c>
      <c r="N1097" t="s">
        <v>78</v>
      </c>
      <c r="O1097" s="1" t="s">
        <v>5683</v>
      </c>
      <c r="P1097" t="s">
        <v>35</v>
      </c>
      <c r="Q1097" t="s">
        <v>49</v>
      </c>
      <c r="R1097" t="s">
        <v>111</v>
      </c>
      <c r="S1097" s="1" t="s">
        <v>5684</v>
      </c>
      <c r="T1097" t="s">
        <v>39</v>
      </c>
      <c r="U1097" t="s">
        <v>5685</v>
      </c>
      <c r="V1097" t="s">
        <v>41</v>
      </c>
      <c r="W1097" s="1" t="s">
        <v>114</v>
      </c>
      <c r="X1097" t="s">
        <v>115</v>
      </c>
    </row>
    <row r="1098" spans="1:24" ht="13.5" customHeight="1" x14ac:dyDescent="0.45">
      <c r="A1098" t="s">
        <v>5686</v>
      </c>
      <c r="B1098" t="s">
        <v>25</v>
      </c>
      <c r="C1098" t="s">
        <v>25</v>
      </c>
      <c r="D1098" t="s">
        <v>5687</v>
      </c>
      <c r="E1098" t="s">
        <v>5688</v>
      </c>
      <c r="F1098">
        <v>10.1111</v>
      </c>
      <c r="G1098" s="45">
        <v>13652664</v>
      </c>
      <c r="H1098" t="s">
        <v>5689</v>
      </c>
      <c r="I1098" s="6" t="s">
        <v>29</v>
      </c>
      <c r="J1098" t="s">
        <v>5690</v>
      </c>
      <c r="K1098" s="9" t="s">
        <v>31</v>
      </c>
      <c r="L1098" s="32" t="s">
        <v>301</v>
      </c>
      <c r="M1098" s="8" t="s">
        <v>237</v>
      </c>
      <c r="N1098" t="s">
        <v>33</v>
      </c>
      <c r="O1098" t="s">
        <v>34</v>
      </c>
      <c r="P1098" t="s">
        <v>79</v>
      </c>
      <c r="Q1098" t="s">
        <v>79</v>
      </c>
      <c r="R1098" t="s">
        <v>41</v>
      </c>
      <c r="S1098" t="s">
        <v>38</v>
      </c>
      <c r="T1098" t="s">
        <v>39</v>
      </c>
      <c r="U1098" t="s">
        <v>40</v>
      </c>
      <c r="V1098" t="s">
        <v>41</v>
      </c>
      <c r="W1098" t="s">
        <v>42</v>
      </c>
      <c r="X1098" t="s">
        <v>53</v>
      </c>
    </row>
    <row r="1099" spans="1:24" ht="13.5" customHeight="1" x14ac:dyDescent="0.45">
      <c r="A1099" t="s">
        <v>5691</v>
      </c>
      <c r="B1099" t="s">
        <v>25</v>
      </c>
      <c r="C1099" t="s">
        <v>25</v>
      </c>
      <c r="D1099" t="s">
        <v>5692</v>
      </c>
      <c r="E1099" t="s">
        <v>5693</v>
      </c>
      <c r="F1099">
        <v>10.100199999999999</v>
      </c>
      <c r="G1099" s="45">
        <v>10991255</v>
      </c>
      <c r="H1099" t="s">
        <v>5694</v>
      </c>
      <c r="I1099" s="6" t="s">
        <v>29</v>
      </c>
      <c r="J1099" t="s">
        <v>5695</v>
      </c>
      <c r="K1099" s="9" t="s">
        <v>31</v>
      </c>
      <c r="L1099" s="32" t="s">
        <v>2585</v>
      </c>
      <c r="M1099" s="8" t="s">
        <v>237</v>
      </c>
      <c r="N1099" t="s">
        <v>33</v>
      </c>
      <c r="O1099" t="s">
        <v>34</v>
      </c>
      <c r="P1099" t="s">
        <v>35</v>
      </c>
      <c r="Q1099" t="s">
        <v>36</v>
      </c>
      <c r="R1099" t="s">
        <v>50</v>
      </c>
      <c r="S1099" t="s">
        <v>38</v>
      </c>
      <c r="T1099" t="s">
        <v>39</v>
      </c>
      <c r="U1099" t="s">
        <v>40</v>
      </c>
      <c r="V1099" t="s">
        <v>81</v>
      </c>
      <c r="W1099" t="s">
        <v>42</v>
      </c>
      <c r="X1099" t="s">
        <v>43</v>
      </c>
    </row>
    <row r="1100" spans="1:24" ht="13.5" customHeight="1" x14ac:dyDescent="0.45">
      <c r="A1100" t="s">
        <v>5696</v>
      </c>
      <c r="B1100" t="s">
        <v>25</v>
      </c>
      <c r="C1100" t="s">
        <v>25</v>
      </c>
      <c r="D1100" t="s">
        <v>5697</v>
      </c>
      <c r="E1100" t="s">
        <v>5698</v>
      </c>
      <c r="F1100">
        <v>10.1111</v>
      </c>
      <c r="G1100" s="45">
        <v>14390418</v>
      </c>
      <c r="H1100" t="s">
        <v>5699</v>
      </c>
      <c r="I1100" s="6" t="s">
        <v>29</v>
      </c>
      <c r="J1100" t="s">
        <v>5700</v>
      </c>
      <c r="K1100" s="9" t="s">
        <v>31</v>
      </c>
      <c r="L1100" s="32" t="s">
        <v>10256</v>
      </c>
      <c r="M1100" s="8" t="s">
        <v>237</v>
      </c>
      <c r="N1100" t="s">
        <v>33</v>
      </c>
      <c r="O1100" t="s">
        <v>34</v>
      </c>
      <c r="P1100" t="s">
        <v>35</v>
      </c>
      <c r="Q1100" t="s">
        <v>61</v>
      </c>
      <c r="R1100" t="s">
        <v>41</v>
      </c>
      <c r="S1100" t="s">
        <v>38</v>
      </c>
      <c r="T1100" t="s">
        <v>39</v>
      </c>
      <c r="U1100" t="s">
        <v>40</v>
      </c>
      <c r="V1100" t="s">
        <v>41</v>
      </c>
      <c r="W1100" t="s">
        <v>42</v>
      </c>
      <c r="X1100" t="s">
        <v>53</v>
      </c>
    </row>
    <row r="1101" spans="1:24" ht="13.5" customHeight="1" x14ac:dyDescent="0.45">
      <c r="A1101" s="38" t="s">
        <v>5701</v>
      </c>
      <c r="B1101" t="s">
        <v>5701</v>
      </c>
      <c r="E1101">
        <v>14390426</v>
      </c>
      <c r="G1101" s="45">
        <v>14390426</v>
      </c>
      <c r="H1101" t="s">
        <v>5702</v>
      </c>
      <c r="I1101" t="s">
        <v>46</v>
      </c>
      <c r="J1101" t="s">
        <v>5703</v>
      </c>
      <c r="K1101" s="9" t="s">
        <v>48</v>
      </c>
      <c r="L1101" s="32" t="s">
        <v>436</v>
      </c>
      <c r="M1101" t="s">
        <v>5703</v>
      </c>
      <c r="N1101" t="s">
        <v>46</v>
      </c>
      <c r="O1101" t="s">
        <v>34</v>
      </c>
      <c r="P1101" t="s">
        <v>35</v>
      </c>
      <c r="Q1101" t="s">
        <v>49</v>
      </c>
      <c r="R1101" t="s">
        <v>50</v>
      </c>
      <c r="S1101" t="s">
        <v>51</v>
      </c>
      <c r="T1101" t="s">
        <v>39</v>
      </c>
      <c r="U1101" t="s">
        <v>5704</v>
      </c>
      <c r="V1101" t="s">
        <v>41</v>
      </c>
      <c r="W1101" t="s">
        <v>5704</v>
      </c>
      <c r="X1101" t="s">
        <v>53</v>
      </c>
    </row>
    <row r="1102" spans="1:24" ht="13.5" customHeight="1" x14ac:dyDescent="0.45">
      <c r="A1102" s="38" t="s">
        <v>5705</v>
      </c>
      <c r="B1102" t="s">
        <v>5705</v>
      </c>
      <c r="E1102">
        <v>16870042</v>
      </c>
      <c r="G1102" s="45">
        <v>16870042</v>
      </c>
      <c r="H1102" t="s">
        <v>5706</v>
      </c>
      <c r="I1102" t="s">
        <v>46</v>
      </c>
      <c r="J1102" t="s">
        <v>5707</v>
      </c>
      <c r="K1102" s="9" t="s">
        <v>48</v>
      </c>
      <c r="L1102" s="32" t="s">
        <v>10257</v>
      </c>
      <c r="M1102" t="s">
        <v>5707</v>
      </c>
      <c r="N1102" t="s">
        <v>46</v>
      </c>
      <c r="O1102" t="s">
        <v>34</v>
      </c>
      <c r="P1102" t="s">
        <v>35</v>
      </c>
      <c r="Q1102" t="s">
        <v>49</v>
      </c>
      <c r="R1102" t="s">
        <v>50</v>
      </c>
      <c r="S1102" t="s">
        <v>51</v>
      </c>
      <c r="T1102" t="s">
        <v>39</v>
      </c>
      <c r="U1102" t="s">
        <v>5708</v>
      </c>
      <c r="V1102" t="s">
        <v>41</v>
      </c>
      <c r="W1102" t="s">
        <v>5708</v>
      </c>
      <c r="X1102" t="s">
        <v>53</v>
      </c>
    </row>
    <row r="1103" spans="1:24" ht="13.5" customHeight="1" x14ac:dyDescent="0.45">
      <c r="A1103" t="s">
        <v>5673</v>
      </c>
      <c r="G1103" s="45">
        <v>15269914</v>
      </c>
      <c r="H1103" t="s">
        <v>5709</v>
      </c>
      <c r="I1103" t="s">
        <v>46</v>
      </c>
      <c r="J1103" t="s">
        <v>5710</v>
      </c>
      <c r="K1103" t="s">
        <v>1587</v>
      </c>
      <c r="L1103" s="32" t="s">
        <v>5711</v>
      </c>
      <c r="M1103" t="s">
        <v>5710</v>
      </c>
      <c r="N1103" t="s">
        <v>33</v>
      </c>
      <c r="O1103" t="s">
        <v>740</v>
      </c>
      <c r="P1103" t="s">
        <v>35</v>
      </c>
      <c r="Q1103" t="s">
        <v>49</v>
      </c>
      <c r="R1103" t="s">
        <v>172</v>
      </c>
      <c r="S1103" t="s">
        <v>38</v>
      </c>
      <c r="T1103" t="s">
        <v>81</v>
      </c>
      <c r="U1103" t="s">
        <v>40</v>
      </c>
      <c r="V1103" t="s">
        <v>81</v>
      </c>
      <c r="W1103" t="s">
        <v>42</v>
      </c>
      <c r="X1103" t="s">
        <v>43</v>
      </c>
    </row>
    <row r="1104" spans="1:24" ht="13.5" customHeight="1" x14ac:dyDescent="0.45">
      <c r="A1104" t="s">
        <v>5705</v>
      </c>
      <c r="B1104" t="s">
        <v>25</v>
      </c>
      <c r="C1104" t="s">
        <v>25</v>
      </c>
      <c r="D1104" t="s">
        <v>5712</v>
      </c>
      <c r="E1104" t="s">
        <v>5713</v>
      </c>
      <c r="F1104">
        <v>10.1111</v>
      </c>
      <c r="G1104" s="45">
        <v>13652672</v>
      </c>
      <c r="H1104" t="s">
        <v>5714</v>
      </c>
      <c r="I1104" s="6" t="s">
        <v>29</v>
      </c>
      <c r="J1104" t="s">
        <v>5715</v>
      </c>
      <c r="K1104" s="9" t="s">
        <v>31</v>
      </c>
      <c r="L1104" s="32" t="s">
        <v>515</v>
      </c>
      <c r="M1104" s="8" t="s">
        <v>237</v>
      </c>
      <c r="N1104" t="s">
        <v>33</v>
      </c>
      <c r="O1104" t="s">
        <v>34</v>
      </c>
      <c r="P1104" t="s">
        <v>35</v>
      </c>
      <c r="Q1104" t="s">
        <v>61</v>
      </c>
      <c r="R1104" t="s">
        <v>50</v>
      </c>
      <c r="S1104" t="s">
        <v>38</v>
      </c>
      <c r="T1104" t="s">
        <v>39</v>
      </c>
      <c r="U1104" t="s">
        <v>40</v>
      </c>
      <c r="V1104" t="s">
        <v>41</v>
      </c>
      <c r="W1104" t="s">
        <v>42</v>
      </c>
      <c r="X1104" t="s">
        <v>53</v>
      </c>
    </row>
    <row r="1105" spans="1:24" ht="13.5" customHeight="1" x14ac:dyDescent="0.45">
      <c r="A1105" t="s">
        <v>5716</v>
      </c>
      <c r="B1105" t="s">
        <v>25</v>
      </c>
      <c r="C1105" t="s">
        <v>25</v>
      </c>
      <c r="D1105" t="s">
        <v>5717</v>
      </c>
      <c r="E1105" t="s">
        <v>5718</v>
      </c>
      <c r="F1105">
        <v>10.1111</v>
      </c>
      <c r="G1105" s="45">
        <v>14685930</v>
      </c>
      <c r="H1105" t="s">
        <v>5719</v>
      </c>
      <c r="I1105" s="6" t="s">
        <v>29</v>
      </c>
      <c r="J1105" t="s">
        <v>5720</v>
      </c>
      <c r="K1105" s="9" t="s">
        <v>31</v>
      </c>
      <c r="L1105" s="32" t="s">
        <v>10216</v>
      </c>
      <c r="M1105" s="8" t="s">
        <v>237</v>
      </c>
      <c r="N1105" t="s">
        <v>33</v>
      </c>
      <c r="O1105" t="s">
        <v>34</v>
      </c>
      <c r="P1105" t="s">
        <v>35</v>
      </c>
      <c r="Q1105" t="s">
        <v>36</v>
      </c>
      <c r="R1105" t="s">
        <v>172</v>
      </c>
      <c r="S1105" t="s">
        <v>38</v>
      </c>
      <c r="T1105" t="s">
        <v>39</v>
      </c>
      <c r="U1105" t="s">
        <v>40</v>
      </c>
      <c r="V1105" t="s">
        <v>41</v>
      </c>
      <c r="W1105" t="s">
        <v>42</v>
      </c>
      <c r="X1105" t="s">
        <v>1182</v>
      </c>
    </row>
    <row r="1106" spans="1:24" ht="13.5" customHeight="1" x14ac:dyDescent="0.45">
      <c r="A1106" t="s">
        <v>5721</v>
      </c>
      <c r="B1106" t="s">
        <v>25</v>
      </c>
      <c r="C1106" t="s">
        <v>25</v>
      </c>
      <c r="D1106" t="s">
        <v>5722</v>
      </c>
      <c r="E1106" t="s">
        <v>5723</v>
      </c>
      <c r="F1106">
        <v>10.100199999999999</v>
      </c>
      <c r="G1106" s="45">
        <v>10974628</v>
      </c>
      <c r="H1106" t="s">
        <v>5724</v>
      </c>
      <c r="I1106" s="6" t="s">
        <v>29</v>
      </c>
      <c r="J1106" t="s">
        <v>5725</v>
      </c>
      <c r="K1106" s="9" t="s">
        <v>31</v>
      </c>
      <c r="L1106" s="32" t="s">
        <v>10216</v>
      </c>
      <c r="M1106" s="8" t="s">
        <v>237</v>
      </c>
      <c r="N1106" t="s">
        <v>33</v>
      </c>
      <c r="O1106" t="s">
        <v>34</v>
      </c>
      <c r="P1106" t="s">
        <v>35</v>
      </c>
      <c r="Q1106" t="s">
        <v>61</v>
      </c>
      <c r="R1106" t="s">
        <v>80</v>
      </c>
      <c r="S1106" t="s">
        <v>38</v>
      </c>
      <c r="T1106" t="s">
        <v>39</v>
      </c>
      <c r="U1106" t="s">
        <v>40</v>
      </c>
      <c r="V1106" t="s">
        <v>41</v>
      </c>
      <c r="W1106" t="s">
        <v>42</v>
      </c>
      <c r="X1106" t="s">
        <v>53</v>
      </c>
    </row>
    <row r="1107" spans="1:24" ht="13.5" customHeight="1" x14ac:dyDescent="0.45">
      <c r="A1107" t="s">
        <v>5612</v>
      </c>
      <c r="B1107" t="s">
        <v>25</v>
      </c>
      <c r="C1107" t="s">
        <v>25</v>
      </c>
      <c r="D1107" t="s">
        <v>5726</v>
      </c>
      <c r="E1107" t="s">
        <v>5727</v>
      </c>
      <c r="F1107">
        <v>10.1111</v>
      </c>
      <c r="G1107" s="45">
        <v>14683148</v>
      </c>
      <c r="H1107" t="s">
        <v>5728</v>
      </c>
      <c r="I1107" s="6" t="s">
        <v>29</v>
      </c>
      <c r="J1107" t="s">
        <v>5729</v>
      </c>
      <c r="K1107" s="9" t="s">
        <v>31</v>
      </c>
      <c r="L1107" s="32" t="s">
        <v>219</v>
      </c>
      <c r="M1107" s="8" t="s">
        <v>237</v>
      </c>
      <c r="N1107" t="s">
        <v>33</v>
      </c>
      <c r="O1107" t="s">
        <v>34</v>
      </c>
      <c r="P1107" t="s">
        <v>35</v>
      </c>
      <c r="Q1107" t="s">
        <v>61</v>
      </c>
      <c r="R1107" t="s">
        <v>172</v>
      </c>
      <c r="S1107" t="s">
        <v>38</v>
      </c>
      <c r="T1107" t="s">
        <v>39</v>
      </c>
      <c r="U1107" t="s">
        <v>40</v>
      </c>
      <c r="V1107" t="s">
        <v>41</v>
      </c>
      <c r="W1107" t="s">
        <v>42</v>
      </c>
      <c r="X1107" t="s">
        <v>43</v>
      </c>
    </row>
    <row r="1108" spans="1:24" ht="13.5" customHeight="1" x14ac:dyDescent="0.45">
      <c r="A1108" t="s">
        <v>5730</v>
      </c>
      <c r="B1108" t="s">
        <v>25</v>
      </c>
      <c r="C1108" t="s">
        <v>25</v>
      </c>
      <c r="D1108" t="s">
        <v>5731</v>
      </c>
      <c r="E1108" t="s">
        <v>5732</v>
      </c>
      <c r="F1108">
        <v>10.1111</v>
      </c>
      <c r="G1108" s="45">
        <v>15591816</v>
      </c>
      <c r="H1108" t="s">
        <v>5733</v>
      </c>
      <c r="I1108" s="6" t="s">
        <v>29</v>
      </c>
      <c r="J1108" t="s">
        <v>5734</v>
      </c>
      <c r="K1108" s="9" t="s">
        <v>31</v>
      </c>
      <c r="L1108" s="32" t="s">
        <v>642</v>
      </c>
      <c r="M1108" s="8" t="s">
        <v>237</v>
      </c>
      <c r="N1108" t="s">
        <v>33</v>
      </c>
      <c r="O1108" t="s">
        <v>34</v>
      </c>
      <c r="P1108" t="s">
        <v>35</v>
      </c>
      <c r="Q1108" t="s">
        <v>61</v>
      </c>
      <c r="R1108" t="s">
        <v>172</v>
      </c>
      <c r="S1108" t="s">
        <v>38</v>
      </c>
      <c r="T1108" t="s">
        <v>39</v>
      </c>
      <c r="U1108" t="s">
        <v>40</v>
      </c>
      <c r="V1108" t="s">
        <v>41</v>
      </c>
      <c r="W1108" t="s">
        <v>42</v>
      </c>
      <c r="X1108" t="s">
        <v>43</v>
      </c>
    </row>
    <row r="1109" spans="1:24" ht="13.5" customHeight="1" x14ac:dyDescent="0.45">
      <c r="A1109" t="s">
        <v>5600</v>
      </c>
      <c r="B1109" t="s">
        <v>25</v>
      </c>
      <c r="C1109" t="s">
        <v>25</v>
      </c>
      <c r="D1109" t="s">
        <v>5735</v>
      </c>
      <c r="E1109" t="s">
        <v>5736</v>
      </c>
      <c r="F1109">
        <v>10.100199999999999</v>
      </c>
      <c r="G1109" s="45">
        <v>10991263</v>
      </c>
      <c r="H1109" t="s">
        <v>5737</v>
      </c>
      <c r="I1109" s="6" t="s">
        <v>29</v>
      </c>
      <c r="J1109" t="s">
        <v>5738</v>
      </c>
      <c r="K1109" s="9" t="s">
        <v>31</v>
      </c>
      <c r="L1109" s="32" t="s">
        <v>3020</v>
      </c>
      <c r="M1109" s="8" t="s">
        <v>237</v>
      </c>
      <c r="N1109" t="s">
        <v>33</v>
      </c>
      <c r="O1109" t="s">
        <v>34</v>
      </c>
      <c r="P1109" t="s">
        <v>35</v>
      </c>
      <c r="Q1109" t="s">
        <v>61</v>
      </c>
      <c r="R1109" t="s">
        <v>172</v>
      </c>
      <c r="S1109" t="s">
        <v>38</v>
      </c>
      <c r="T1109" t="s">
        <v>39</v>
      </c>
      <c r="U1109" t="s">
        <v>40</v>
      </c>
      <c r="V1109" t="s">
        <v>41</v>
      </c>
      <c r="W1109" t="s">
        <v>42</v>
      </c>
      <c r="X1109" t="s">
        <v>53</v>
      </c>
    </row>
    <row r="1110" spans="1:24" ht="13.5" customHeight="1" x14ac:dyDescent="0.45">
      <c r="A1110" t="s">
        <v>5739</v>
      </c>
      <c r="E1110" t="s">
        <v>5740</v>
      </c>
      <c r="F1110">
        <v>10.100199999999999</v>
      </c>
      <c r="G1110" s="45">
        <v>18832148</v>
      </c>
      <c r="H1110" t="s">
        <v>5741</v>
      </c>
      <c r="I1110" t="s">
        <v>46</v>
      </c>
      <c r="J1110" t="s">
        <v>5742</v>
      </c>
      <c r="K1110" t="s">
        <v>1587</v>
      </c>
      <c r="L1110" s="32" t="s">
        <v>5743</v>
      </c>
      <c r="M1110" t="s">
        <v>5744</v>
      </c>
      <c r="N1110" t="s">
        <v>46</v>
      </c>
      <c r="O1110" t="s">
        <v>5745</v>
      </c>
      <c r="P1110" t="s">
        <v>35</v>
      </c>
      <c r="Q1110" t="s">
        <v>49</v>
      </c>
      <c r="R1110" t="s">
        <v>172</v>
      </c>
      <c r="S1110" t="s">
        <v>38</v>
      </c>
      <c r="T1110" t="s">
        <v>77</v>
      </c>
      <c r="U1110" t="s">
        <v>77</v>
      </c>
      <c r="V1110" t="s">
        <v>41</v>
      </c>
      <c r="W1110" t="s">
        <v>42</v>
      </c>
      <c r="X1110" t="s">
        <v>53</v>
      </c>
    </row>
    <row r="1111" spans="1:24" ht="13.5" customHeight="1" x14ac:dyDescent="0.45">
      <c r="A1111" t="s">
        <v>5746</v>
      </c>
      <c r="B1111" t="s">
        <v>25</v>
      </c>
      <c r="C1111" t="s">
        <v>25</v>
      </c>
      <c r="D1111" t="s">
        <v>5747</v>
      </c>
      <c r="E1111" t="s">
        <v>5748</v>
      </c>
      <c r="F1111">
        <v>10.1111</v>
      </c>
      <c r="G1111" s="45" t="s">
        <v>5749</v>
      </c>
      <c r="H1111" t="s">
        <v>5750</v>
      </c>
      <c r="I1111" t="s">
        <v>46</v>
      </c>
      <c r="J1111" t="s">
        <v>5751</v>
      </c>
      <c r="K1111" s="9" t="s">
        <v>109</v>
      </c>
      <c r="L1111" s="32" t="s">
        <v>2620</v>
      </c>
      <c r="M1111" s="8" t="s">
        <v>237</v>
      </c>
      <c r="N1111" t="s">
        <v>33</v>
      </c>
      <c r="O1111" t="s">
        <v>34</v>
      </c>
      <c r="P1111" t="s">
        <v>35</v>
      </c>
      <c r="Q1111" t="s">
        <v>49</v>
      </c>
      <c r="R1111" t="s">
        <v>5752</v>
      </c>
      <c r="S1111" t="s">
        <v>38</v>
      </c>
      <c r="T1111" t="s">
        <v>39</v>
      </c>
      <c r="U1111" t="s">
        <v>40</v>
      </c>
      <c r="V1111" t="s">
        <v>41</v>
      </c>
      <c r="W1111" t="s">
        <v>42</v>
      </c>
      <c r="X1111" t="s">
        <v>53</v>
      </c>
    </row>
    <row r="1112" spans="1:24" ht="13.5" customHeight="1" x14ac:dyDescent="0.45">
      <c r="A1112" t="s">
        <v>5753</v>
      </c>
      <c r="B1112">
        <v>2248</v>
      </c>
      <c r="C1112" t="s">
        <v>25</v>
      </c>
      <c r="D1112" t="s">
        <v>5754</v>
      </c>
      <c r="E1112" t="s">
        <v>5755</v>
      </c>
      <c r="F1112">
        <v>10.100199999999999</v>
      </c>
      <c r="G1112" s="45">
        <v>15214028</v>
      </c>
      <c r="H1112" t="s">
        <v>5756</v>
      </c>
      <c r="I1112" s="6" t="s">
        <v>29</v>
      </c>
      <c r="J1112" t="s">
        <v>5757</v>
      </c>
      <c r="K1112" s="9" t="s">
        <v>31</v>
      </c>
      <c r="L1112" s="32" t="s">
        <v>32</v>
      </c>
      <c r="M1112" s="8" t="s">
        <v>237</v>
      </c>
      <c r="N1112" t="s">
        <v>33</v>
      </c>
      <c r="O1112" t="s">
        <v>34</v>
      </c>
      <c r="P1112" t="s">
        <v>35</v>
      </c>
      <c r="Q1112" t="s">
        <v>61</v>
      </c>
      <c r="R1112" t="s">
        <v>172</v>
      </c>
      <c r="S1112" t="s">
        <v>38</v>
      </c>
      <c r="T1112" t="s">
        <v>93</v>
      </c>
      <c r="U1112" t="s">
        <v>5758</v>
      </c>
      <c r="V1112" t="s">
        <v>41</v>
      </c>
      <c r="W1112" t="s">
        <v>42</v>
      </c>
      <c r="X1112" t="s">
        <v>53</v>
      </c>
    </row>
    <row r="1113" spans="1:24" ht="13.5" customHeight="1" x14ac:dyDescent="0.45">
      <c r="A1113" t="s">
        <v>5759</v>
      </c>
      <c r="B1113" t="s">
        <v>25</v>
      </c>
      <c r="C1113" t="s">
        <v>25</v>
      </c>
      <c r="D1113" t="s">
        <v>5760</v>
      </c>
      <c r="E1113" t="s">
        <v>5761</v>
      </c>
      <c r="F1113">
        <v>10.100199999999999</v>
      </c>
      <c r="G1113" s="45">
        <v>10990771</v>
      </c>
      <c r="H1113" t="s">
        <v>5762</v>
      </c>
      <c r="I1113" s="6" t="s">
        <v>29</v>
      </c>
      <c r="J1113" t="s">
        <v>5763</v>
      </c>
      <c r="K1113" s="9" t="s">
        <v>31</v>
      </c>
      <c r="L1113" s="32" t="s">
        <v>6744</v>
      </c>
      <c r="M1113" s="8" t="s">
        <v>237</v>
      </c>
      <c r="N1113" t="s">
        <v>33</v>
      </c>
      <c r="O1113" t="s">
        <v>34</v>
      </c>
      <c r="P1113" t="s">
        <v>35</v>
      </c>
      <c r="Q1113" t="s">
        <v>36</v>
      </c>
      <c r="R1113" t="s">
        <v>80</v>
      </c>
      <c r="S1113" t="s">
        <v>38</v>
      </c>
      <c r="T1113" t="s">
        <v>39</v>
      </c>
      <c r="U1113" t="s">
        <v>40</v>
      </c>
      <c r="V1113" t="s">
        <v>41</v>
      </c>
      <c r="W1113" t="s">
        <v>42</v>
      </c>
      <c r="X1113" t="s">
        <v>53</v>
      </c>
    </row>
    <row r="1114" spans="1:24" ht="13.5" customHeight="1" x14ac:dyDescent="0.45">
      <c r="A1114" t="s">
        <v>5764</v>
      </c>
      <c r="B1114" t="s">
        <v>25</v>
      </c>
      <c r="C1114" t="s">
        <v>25</v>
      </c>
      <c r="D1114" t="s">
        <v>5765</v>
      </c>
      <c r="E1114" t="s">
        <v>5766</v>
      </c>
      <c r="F1114">
        <v>10.100199999999999</v>
      </c>
      <c r="G1114" s="45">
        <v>10990461</v>
      </c>
      <c r="H1114" t="s">
        <v>5767</v>
      </c>
      <c r="I1114" s="6" t="s">
        <v>29</v>
      </c>
      <c r="J1114" t="s">
        <v>5768</v>
      </c>
      <c r="K1114" s="9" t="s">
        <v>31</v>
      </c>
      <c r="L1114" s="32" t="s">
        <v>2243</v>
      </c>
      <c r="M1114" s="8" t="s">
        <v>237</v>
      </c>
      <c r="N1114" t="s">
        <v>33</v>
      </c>
      <c r="O1114" t="s">
        <v>34</v>
      </c>
      <c r="P1114" t="s">
        <v>35</v>
      </c>
      <c r="Q1114" t="s">
        <v>61</v>
      </c>
      <c r="R1114" t="s">
        <v>37</v>
      </c>
      <c r="S1114" t="s">
        <v>38</v>
      </c>
      <c r="T1114" t="s">
        <v>39</v>
      </c>
      <c r="U1114" t="s">
        <v>40</v>
      </c>
      <c r="V1114" t="s">
        <v>41</v>
      </c>
      <c r="W1114" t="s">
        <v>42</v>
      </c>
      <c r="X1114" t="s">
        <v>53</v>
      </c>
    </row>
    <row r="1115" spans="1:24" ht="13.5" customHeight="1" x14ac:dyDescent="0.45">
      <c r="A1115" t="s">
        <v>5769</v>
      </c>
      <c r="B1115" t="s">
        <v>25</v>
      </c>
      <c r="C1115" t="s">
        <v>25</v>
      </c>
      <c r="D1115" t="s">
        <v>5770</v>
      </c>
      <c r="E1115" t="s">
        <v>5771</v>
      </c>
      <c r="F1115">
        <v>10.1111</v>
      </c>
      <c r="G1115" s="45">
        <v>13652699</v>
      </c>
      <c r="H1115" t="s">
        <v>5772</v>
      </c>
      <c r="I1115" s="6" t="s">
        <v>29</v>
      </c>
      <c r="J1115" t="s">
        <v>5773</v>
      </c>
      <c r="K1115" s="9" t="s">
        <v>31</v>
      </c>
      <c r="L1115" s="32" t="s">
        <v>5774</v>
      </c>
      <c r="M1115" s="8" t="s">
        <v>237</v>
      </c>
      <c r="N1115" t="s">
        <v>33</v>
      </c>
      <c r="O1115" t="s">
        <v>34</v>
      </c>
      <c r="P1115" t="s">
        <v>35</v>
      </c>
      <c r="Q1115" t="s">
        <v>61</v>
      </c>
      <c r="R1115" t="s">
        <v>172</v>
      </c>
      <c r="S1115" t="s">
        <v>38</v>
      </c>
      <c r="T1115" t="s">
        <v>39</v>
      </c>
      <c r="U1115" t="s">
        <v>40</v>
      </c>
      <c r="V1115" t="s">
        <v>41</v>
      </c>
      <c r="W1115" t="s">
        <v>42</v>
      </c>
      <c r="X1115" t="s">
        <v>43</v>
      </c>
    </row>
    <row r="1116" spans="1:24" ht="13.5" customHeight="1" x14ac:dyDescent="0.45">
      <c r="A1116" t="s">
        <v>5775</v>
      </c>
      <c r="B1116" t="s">
        <v>25</v>
      </c>
      <c r="C1116" t="s">
        <v>25</v>
      </c>
      <c r="D1116" t="s">
        <v>5776</v>
      </c>
      <c r="E1116" t="s">
        <v>5777</v>
      </c>
      <c r="F1116">
        <v>10.100199999999999</v>
      </c>
      <c r="G1116" s="45">
        <v>15524981</v>
      </c>
      <c r="H1116" t="s">
        <v>5778</v>
      </c>
      <c r="I1116" s="6" t="s">
        <v>29</v>
      </c>
      <c r="J1116" t="s">
        <v>5779</v>
      </c>
      <c r="K1116" s="9" t="s">
        <v>31</v>
      </c>
      <c r="L1116" s="32" t="s">
        <v>5585</v>
      </c>
      <c r="M1116" s="1" t="s">
        <v>5779</v>
      </c>
      <c r="N1116" t="s">
        <v>33</v>
      </c>
      <c r="O1116" t="s">
        <v>34</v>
      </c>
      <c r="P1116" t="s">
        <v>35</v>
      </c>
      <c r="Q1116" t="s">
        <v>61</v>
      </c>
      <c r="R1116" t="s">
        <v>415</v>
      </c>
      <c r="S1116" t="s">
        <v>38</v>
      </c>
      <c r="T1116" t="s">
        <v>93</v>
      </c>
      <c r="U1116" t="s">
        <v>5780</v>
      </c>
      <c r="V1116" t="s">
        <v>80</v>
      </c>
      <c r="W1116" t="s">
        <v>42</v>
      </c>
      <c r="X1116" t="s">
        <v>53</v>
      </c>
    </row>
    <row r="1117" spans="1:24" ht="13.5" customHeight="1" x14ac:dyDescent="0.45">
      <c r="A1117" t="s">
        <v>5781</v>
      </c>
      <c r="B1117" t="s">
        <v>25</v>
      </c>
      <c r="C1117" t="s">
        <v>25</v>
      </c>
      <c r="D1117" t="s">
        <v>5782</v>
      </c>
      <c r="E1117" t="s">
        <v>5783</v>
      </c>
      <c r="F1117">
        <v>10.100199999999999</v>
      </c>
      <c r="G1117" s="45">
        <v>15524981</v>
      </c>
      <c r="H1117" t="s">
        <v>5784</v>
      </c>
      <c r="I1117" s="6" t="s">
        <v>29</v>
      </c>
      <c r="J1117" t="s">
        <v>5779</v>
      </c>
      <c r="K1117" s="9" t="s">
        <v>31</v>
      </c>
      <c r="L1117" s="32" t="s">
        <v>852</v>
      </c>
      <c r="M1117" s="1" t="s">
        <v>5779</v>
      </c>
      <c r="N1117" t="s">
        <v>33</v>
      </c>
      <c r="O1117" t="s">
        <v>34</v>
      </c>
      <c r="P1117" t="s">
        <v>35</v>
      </c>
      <c r="Q1117" t="s">
        <v>61</v>
      </c>
      <c r="R1117" t="s">
        <v>415</v>
      </c>
      <c r="S1117" t="s">
        <v>38</v>
      </c>
      <c r="T1117" t="s">
        <v>93</v>
      </c>
      <c r="U1117" t="s">
        <v>5780</v>
      </c>
      <c r="V1117" t="s">
        <v>80</v>
      </c>
      <c r="W1117" t="s">
        <v>42</v>
      </c>
      <c r="X1117" t="s">
        <v>53</v>
      </c>
    </row>
    <row r="1118" spans="1:24" ht="13.5" customHeight="1" x14ac:dyDescent="0.45">
      <c r="A1118" t="s">
        <v>5785</v>
      </c>
      <c r="B1118">
        <v>2475</v>
      </c>
      <c r="C1118" t="s">
        <v>25</v>
      </c>
      <c r="D1118" t="s">
        <v>5786</v>
      </c>
      <c r="E1118" t="s">
        <v>5787</v>
      </c>
      <c r="F1118">
        <v>10.100199999999999</v>
      </c>
      <c r="G1118" s="45">
        <v>18640648</v>
      </c>
      <c r="H1118" t="s">
        <v>5788</v>
      </c>
      <c r="I1118" s="6" t="s">
        <v>29</v>
      </c>
      <c r="J1118" s="8" t="s">
        <v>74</v>
      </c>
      <c r="K1118" s="9" t="s">
        <v>31</v>
      </c>
      <c r="L1118" s="32" t="s">
        <v>7353</v>
      </c>
      <c r="M1118" s="1" t="s">
        <v>237</v>
      </c>
      <c r="N1118" t="s">
        <v>78</v>
      </c>
      <c r="O1118" t="s">
        <v>34</v>
      </c>
      <c r="P1118" t="s">
        <v>102</v>
      </c>
      <c r="Q1118" t="s">
        <v>61</v>
      </c>
      <c r="R1118" t="s">
        <v>172</v>
      </c>
      <c r="S1118" t="s">
        <v>38</v>
      </c>
      <c r="T1118" t="s">
        <v>93</v>
      </c>
      <c r="U1118" t="s">
        <v>5790</v>
      </c>
      <c r="V1118" t="s">
        <v>41</v>
      </c>
      <c r="W1118" t="s">
        <v>42</v>
      </c>
      <c r="X1118" t="s">
        <v>53</v>
      </c>
    </row>
    <row r="1119" spans="1:24" ht="13.5" customHeight="1" x14ac:dyDescent="0.45">
      <c r="A1119" t="s">
        <v>5791</v>
      </c>
      <c r="B1119" t="s">
        <v>25</v>
      </c>
      <c r="C1119" t="s">
        <v>25</v>
      </c>
      <c r="D1119" t="s">
        <v>5792</v>
      </c>
      <c r="E1119" t="s">
        <v>5793</v>
      </c>
      <c r="F1119">
        <v>10.1111</v>
      </c>
      <c r="G1119" s="45">
        <v>14685957</v>
      </c>
      <c r="H1119" t="s">
        <v>5794</v>
      </c>
      <c r="I1119" s="6" t="s">
        <v>29</v>
      </c>
      <c r="J1119" t="s">
        <v>5795</v>
      </c>
      <c r="K1119" s="9" t="s">
        <v>31</v>
      </c>
      <c r="L1119" s="32" t="s">
        <v>2989</v>
      </c>
      <c r="M1119" s="1" t="s">
        <v>5795</v>
      </c>
      <c r="N1119" t="s">
        <v>33</v>
      </c>
      <c r="O1119" t="s">
        <v>34</v>
      </c>
      <c r="P1119" t="s">
        <v>35</v>
      </c>
      <c r="Q1119" t="s">
        <v>36</v>
      </c>
      <c r="R1119" t="s">
        <v>50</v>
      </c>
      <c r="S1119" t="s">
        <v>38</v>
      </c>
      <c r="T1119" t="s">
        <v>39</v>
      </c>
      <c r="U1119" t="s">
        <v>40</v>
      </c>
      <c r="V1119" t="s">
        <v>80</v>
      </c>
      <c r="W1119" t="s">
        <v>42</v>
      </c>
      <c r="X1119" t="s">
        <v>43</v>
      </c>
    </row>
    <row r="1120" spans="1:24" ht="13.5" customHeight="1" x14ac:dyDescent="0.45">
      <c r="A1120" t="s">
        <v>5796</v>
      </c>
      <c r="B1120" t="s">
        <v>25</v>
      </c>
      <c r="C1120" t="s">
        <v>25</v>
      </c>
      <c r="D1120" t="s">
        <v>5797</v>
      </c>
      <c r="E1120" t="s">
        <v>5798</v>
      </c>
      <c r="F1120">
        <v>10.100199999999999</v>
      </c>
      <c r="G1120" s="45">
        <v>21581592</v>
      </c>
      <c r="H1120" t="s">
        <v>5799</v>
      </c>
      <c r="I1120" s="6" t="s">
        <v>29</v>
      </c>
      <c r="J1120" t="s">
        <v>5800</v>
      </c>
      <c r="K1120" s="9" t="s">
        <v>31</v>
      </c>
      <c r="L1120" s="32" t="s">
        <v>642</v>
      </c>
      <c r="M1120" s="1" t="s">
        <v>5800</v>
      </c>
      <c r="N1120" t="s">
        <v>33</v>
      </c>
      <c r="O1120" t="s">
        <v>34</v>
      </c>
      <c r="P1120" t="s">
        <v>35</v>
      </c>
      <c r="Q1120" t="s">
        <v>36</v>
      </c>
      <c r="R1120" t="s">
        <v>172</v>
      </c>
      <c r="S1120" t="s">
        <v>38</v>
      </c>
      <c r="T1120" t="s">
        <v>39</v>
      </c>
      <c r="U1120" t="s">
        <v>40</v>
      </c>
      <c r="V1120" t="s">
        <v>80</v>
      </c>
      <c r="W1120" t="s">
        <v>42</v>
      </c>
      <c r="X1120" t="s">
        <v>1182</v>
      </c>
    </row>
    <row r="1121" spans="1:24" ht="13.5" customHeight="1" x14ac:dyDescent="0.45">
      <c r="A1121" t="s">
        <v>5801</v>
      </c>
      <c r="B1121" t="s">
        <v>25</v>
      </c>
      <c r="C1121" t="s">
        <v>25</v>
      </c>
      <c r="D1121" t="s">
        <v>5802</v>
      </c>
      <c r="E1121" t="s">
        <v>5803</v>
      </c>
      <c r="F1121">
        <v>10.1007</v>
      </c>
      <c r="G1121" s="45">
        <v>13539.219060089999</v>
      </c>
      <c r="H1121" t="s">
        <v>5804</v>
      </c>
      <c r="I1121" t="s">
        <v>46</v>
      </c>
      <c r="J1121" t="s">
        <v>5805</v>
      </c>
      <c r="K1121" s="9" t="s">
        <v>1896</v>
      </c>
      <c r="L1121" s="32" t="s">
        <v>10251</v>
      </c>
      <c r="M1121" t="s">
        <v>5807</v>
      </c>
      <c r="N1121" t="s">
        <v>46</v>
      </c>
      <c r="O1121" t="s">
        <v>5805</v>
      </c>
      <c r="P1121" t="s">
        <v>35</v>
      </c>
      <c r="Q1121" t="s">
        <v>49</v>
      </c>
      <c r="R1121" t="s">
        <v>172</v>
      </c>
      <c r="S1121" t="s">
        <v>38</v>
      </c>
      <c r="T1121" t="s">
        <v>39</v>
      </c>
      <c r="U1121" t="s">
        <v>40</v>
      </c>
      <c r="V1121" t="s">
        <v>81</v>
      </c>
      <c r="W1121" t="s">
        <v>42</v>
      </c>
      <c r="X1121" t="s">
        <v>53</v>
      </c>
    </row>
    <row r="1122" spans="1:24" ht="13.5" customHeight="1" x14ac:dyDescent="0.45">
      <c r="A1122" s="38" t="s">
        <v>5808</v>
      </c>
      <c r="B1122" t="s">
        <v>5808</v>
      </c>
      <c r="E1122">
        <v>15408191</v>
      </c>
      <c r="G1122" s="45">
        <v>15408191</v>
      </c>
      <c r="H1122" t="s">
        <v>5809</v>
      </c>
      <c r="I1122" t="s">
        <v>46</v>
      </c>
      <c r="J1122" t="s">
        <v>5810</v>
      </c>
      <c r="K1122" s="9" t="s">
        <v>48</v>
      </c>
      <c r="L1122" s="32" t="s">
        <v>1814</v>
      </c>
      <c r="M1122" t="s">
        <v>5810</v>
      </c>
      <c r="N1122" t="s">
        <v>46</v>
      </c>
      <c r="O1122" t="s">
        <v>34</v>
      </c>
      <c r="P1122" t="s">
        <v>35</v>
      </c>
      <c r="Q1122" t="s">
        <v>49</v>
      </c>
      <c r="R1122" t="s">
        <v>50</v>
      </c>
      <c r="S1122" t="s">
        <v>51</v>
      </c>
      <c r="T1122" t="s">
        <v>39</v>
      </c>
      <c r="U1122" t="s">
        <v>5811</v>
      </c>
      <c r="V1122" t="s">
        <v>41</v>
      </c>
      <c r="W1122" t="s">
        <v>5811</v>
      </c>
      <c r="X1122" t="s">
        <v>53</v>
      </c>
    </row>
    <row r="1123" spans="1:24" ht="13.5" customHeight="1" x14ac:dyDescent="0.45">
      <c r="A1123" t="s">
        <v>5812</v>
      </c>
      <c r="B1123" t="s">
        <v>25</v>
      </c>
      <c r="C1123" t="s">
        <v>25</v>
      </c>
      <c r="D1123" t="s">
        <v>5813</v>
      </c>
      <c r="E1123" t="s">
        <v>5814</v>
      </c>
      <c r="F1123">
        <v>10.1111</v>
      </c>
      <c r="G1123" s="45">
        <v>15408167</v>
      </c>
      <c r="H1123" t="s">
        <v>5815</v>
      </c>
      <c r="I1123" s="6" t="s">
        <v>29</v>
      </c>
      <c r="J1123" t="s">
        <v>5816</v>
      </c>
      <c r="K1123" s="9" t="s">
        <v>31</v>
      </c>
      <c r="L1123" s="32" t="s">
        <v>10224</v>
      </c>
      <c r="M1123" s="1" t="s">
        <v>5816</v>
      </c>
      <c r="N1123" t="s">
        <v>33</v>
      </c>
      <c r="O1123" t="s">
        <v>34</v>
      </c>
      <c r="P1123" t="s">
        <v>35</v>
      </c>
      <c r="Q1123" t="s">
        <v>61</v>
      </c>
      <c r="R1123" t="s">
        <v>172</v>
      </c>
      <c r="S1123" t="s">
        <v>38</v>
      </c>
      <c r="T1123" t="s">
        <v>39</v>
      </c>
      <c r="U1123" t="s">
        <v>40</v>
      </c>
      <c r="V1123" t="s">
        <v>41</v>
      </c>
      <c r="W1123" t="s">
        <v>42</v>
      </c>
      <c r="X1123" t="s">
        <v>53</v>
      </c>
    </row>
    <row r="1124" spans="1:24" ht="13.5" customHeight="1" x14ac:dyDescent="0.45">
      <c r="A1124" t="s">
        <v>5817</v>
      </c>
      <c r="E1124" t="s">
        <v>5818</v>
      </c>
      <c r="G1124" s="45" t="s">
        <v>5819</v>
      </c>
      <c r="H1124" t="s">
        <v>5820</v>
      </c>
      <c r="I1124" s="6" t="s">
        <v>46</v>
      </c>
      <c r="J1124" s="1" t="s">
        <v>5821</v>
      </c>
      <c r="K1124" s="9" t="s">
        <v>109</v>
      </c>
      <c r="L1124" s="32">
        <v>3150</v>
      </c>
      <c r="M1124" s="1" t="s">
        <v>5821</v>
      </c>
      <c r="N1124" t="s">
        <v>46</v>
      </c>
      <c r="O1124" t="s">
        <v>34</v>
      </c>
      <c r="P1124" t="s">
        <v>35</v>
      </c>
      <c r="Q1124" t="s">
        <v>49</v>
      </c>
      <c r="R1124" t="s">
        <v>172</v>
      </c>
      <c r="S1124" t="s">
        <v>38</v>
      </c>
      <c r="T1124" t="s">
        <v>39</v>
      </c>
      <c r="U1124" t="s">
        <v>40</v>
      </c>
      <c r="V1124" t="s">
        <v>41</v>
      </c>
      <c r="W1124" t="s">
        <v>42</v>
      </c>
      <c r="X1124" t="s">
        <v>53</v>
      </c>
    </row>
    <row r="1125" spans="1:24" ht="13.5" customHeight="1" x14ac:dyDescent="0.45">
      <c r="A1125" t="s">
        <v>5822</v>
      </c>
      <c r="B1125" t="s">
        <v>25</v>
      </c>
      <c r="C1125" t="s">
        <v>25</v>
      </c>
      <c r="D1125" t="s">
        <v>5823</v>
      </c>
      <c r="E1125" t="s">
        <v>5824</v>
      </c>
      <c r="F1125">
        <v>10.1111</v>
      </c>
      <c r="G1125" s="45">
        <v>15408167</v>
      </c>
      <c r="H1125" t="s">
        <v>5825</v>
      </c>
      <c r="I1125" t="s">
        <v>46</v>
      </c>
      <c r="J1125" t="s">
        <v>5826</v>
      </c>
      <c r="K1125" t="s">
        <v>109</v>
      </c>
      <c r="L1125" s="32" t="s">
        <v>10286</v>
      </c>
      <c r="M1125" t="s">
        <v>5828</v>
      </c>
      <c r="N1125" t="s">
        <v>46</v>
      </c>
      <c r="O1125" t="str">
        <f>"http://onlinelibrary.wiley.com/page/journal/15824934/homepage/open_access_license_and_copyright.htm"</f>
        <v>http://onlinelibrary.wiley.com/page/journal/15824934/homepage/open_access_license_and_copyright.htm</v>
      </c>
      <c r="P1125" t="s">
        <v>35</v>
      </c>
      <c r="Q1125" t="s">
        <v>49</v>
      </c>
      <c r="R1125" t="s">
        <v>50</v>
      </c>
      <c r="S1125" t="s">
        <v>38</v>
      </c>
      <c r="T1125" t="s">
        <v>39</v>
      </c>
      <c r="U1125" t="s">
        <v>40</v>
      </c>
      <c r="V1125" t="s">
        <v>41</v>
      </c>
      <c r="W1125" t="s">
        <v>42</v>
      </c>
      <c r="X1125" t="s">
        <v>53</v>
      </c>
    </row>
    <row r="1126" spans="1:24" ht="13.5" customHeight="1" x14ac:dyDescent="0.45">
      <c r="A1126" t="s">
        <v>5829</v>
      </c>
      <c r="B1126" t="s">
        <v>25</v>
      </c>
      <c r="C1126" t="s">
        <v>25</v>
      </c>
      <c r="D1126" t="s">
        <v>5830</v>
      </c>
      <c r="E1126" t="s">
        <v>5831</v>
      </c>
      <c r="F1126">
        <v>10.100199999999999</v>
      </c>
      <c r="G1126" s="45">
        <v>10974644</v>
      </c>
      <c r="H1126" t="s">
        <v>5832</v>
      </c>
      <c r="I1126" s="6" t="s">
        <v>29</v>
      </c>
      <c r="J1126" t="s">
        <v>5833</v>
      </c>
      <c r="K1126" s="9" t="s">
        <v>31</v>
      </c>
      <c r="L1126" s="32" t="s">
        <v>4826</v>
      </c>
      <c r="M1126" s="1" t="s">
        <v>5833</v>
      </c>
      <c r="N1126" t="s">
        <v>33</v>
      </c>
      <c r="O1126" t="s">
        <v>34</v>
      </c>
      <c r="P1126" t="s">
        <v>35</v>
      </c>
      <c r="Q1126" t="s">
        <v>61</v>
      </c>
      <c r="R1126" t="s">
        <v>50</v>
      </c>
      <c r="S1126" t="s">
        <v>38</v>
      </c>
      <c r="T1126" t="s">
        <v>39</v>
      </c>
      <c r="U1126" t="s">
        <v>40</v>
      </c>
      <c r="V1126" t="s">
        <v>41</v>
      </c>
      <c r="W1126" t="s">
        <v>42</v>
      </c>
      <c r="X1126" t="s">
        <v>53</v>
      </c>
    </row>
    <row r="1127" spans="1:24" ht="13.5" customHeight="1" x14ac:dyDescent="0.45">
      <c r="A1127" t="s">
        <v>5834</v>
      </c>
      <c r="B1127" t="s">
        <v>25</v>
      </c>
      <c r="C1127" t="s">
        <v>25</v>
      </c>
      <c r="D1127" t="s">
        <v>5835</v>
      </c>
      <c r="E1127" t="s">
        <v>5836</v>
      </c>
      <c r="F1127">
        <v>10.100199999999999</v>
      </c>
      <c r="G1127" s="45">
        <v>10974652</v>
      </c>
      <c r="H1127" t="s">
        <v>5837</v>
      </c>
      <c r="I1127" s="6" t="s">
        <v>29</v>
      </c>
      <c r="J1127" t="s">
        <v>5838</v>
      </c>
      <c r="K1127" s="9" t="s">
        <v>31</v>
      </c>
      <c r="L1127" s="32" t="s">
        <v>10244</v>
      </c>
      <c r="M1127" s="1" t="s">
        <v>5838</v>
      </c>
      <c r="N1127" t="s">
        <v>33</v>
      </c>
      <c r="O1127" t="s">
        <v>34</v>
      </c>
      <c r="P1127" t="s">
        <v>35</v>
      </c>
      <c r="Q1127" t="s">
        <v>61</v>
      </c>
      <c r="R1127" t="s">
        <v>50</v>
      </c>
      <c r="S1127" t="s">
        <v>38</v>
      </c>
      <c r="T1127" t="s">
        <v>39</v>
      </c>
      <c r="U1127" t="s">
        <v>40</v>
      </c>
      <c r="V1127" t="s">
        <v>41</v>
      </c>
      <c r="W1127" t="s">
        <v>42</v>
      </c>
      <c r="X1127" t="s">
        <v>53</v>
      </c>
    </row>
    <row r="1128" spans="1:24" ht="13.5" customHeight="1" x14ac:dyDescent="0.45">
      <c r="A1128" t="s">
        <v>5839</v>
      </c>
      <c r="B1128" t="s">
        <v>25</v>
      </c>
      <c r="C1128" t="s">
        <v>25</v>
      </c>
      <c r="D1128" t="s">
        <v>5840</v>
      </c>
      <c r="E1128" t="s">
        <v>5841</v>
      </c>
      <c r="F1128">
        <v>10.100199999999999</v>
      </c>
      <c r="G1128" s="45">
        <v>10974660</v>
      </c>
      <c r="H1128" t="s">
        <v>5842</v>
      </c>
      <c r="I1128" s="6" t="s">
        <v>29</v>
      </c>
      <c r="J1128" t="s">
        <v>5843</v>
      </c>
      <c r="K1128" s="9" t="s">
        <v>31</v>
      </c>
      <c r="L1128" s="32" t="s">
        <v>122</v>
      </c>
      <c r="M1128" s="1" t="s">
        <v>237</v>
      </c>
      <c r="N1128" t="s">
        <v>33</v>
      </c>
      <c r="O1128" t="s">
        <v>34</v>
      </c>
      <c r="P1128" t="s">
        <v>35</v>
      </c>
      <c r="Q1128" t="s">
        <v>61</v>
      </c>
      <c r="R1128" t="s">
        <v>80</v>
      </c>
      <c r="S1128" t="s">
        <v>38</v>
      </c>
      <c r="T1128" t="s">
        <v>39</v>
      </c>
      <c r="U1128" t="s">
        <v>5843</v>
      </c>
      <c r="V1128" t="s">
        <v>41</v>
      </c>
      <c r="W1128" t="s">
        <v>42</v>
      </c>
      <c r="X1128" t="s">
        <v>53</v>
      </c>
    </row>
    <row r="1129" spans="1:24" ht="13.5" customHeight="1" x14ac:dyDescent="0.45">
      <c r="A1129" s="38" t="s">
        <v>2178</v>
      </c>
      <c r="B1129" t="s">
        <v>5844</v>
      </c>
      <c r="E1129">
        <v>20909071</v>
      </c>
      <c r="G1129" s="45">
        <v>20909071</v>
      </c>
      <c r="H1129" t="s">
        <v>5845</v>
      </c>
      <c r="I1129" t="s">
        <v>46</v>
      </c>
      <c r="J1129" t="s">
        <v>5846</v>
      </c>
      <c r="K1129" s="9" t="s">
        <v>48</v>
      </c>
      <c r="L1129" s="32" t="s">
        <v>10218</v>
      </c>
      <c r="M1129" t="s">
        <v>5846</v>
      </c>
      <c r="N1129" t="s">
        <v>46</v>
      </c>
      <c r="O1129" t="s">
        <v>34</v>
      </c>
      <c r="P1129" t="s">
        <v>35</v>
      </c>
      <c r="Q1129" t="s">
        <v>49</v>
      </c>
      <c r="R1129" t="s">
        <v>50</v>
      </c>
      <c r="S1129" t="s">
        <v>51</v>
      </c>
      <c r="T1129" t="s">
        <v>39</v>
      </c>
      <c r="U1129" t="s">
        <v>5847</v>
      </c>
      <c r="V1129" t="s">
        <v>41</v>
      </c>
      <c r="W1129" t="s">
        <v>5847</v>
      </c>
      <c r="X1129" t="s">
        <v>53</v>
      </c>
    </row>
    <row r="1130" spans="1:24" ht="13.5" customHeight="1" x14ac:dyDescent="0.45">
      <c r="A1130" t="s">
        <v>5848</v>
      </c>
      <c r="B1130" t="s">
        <v>25</v>
      </c>
      <c r="C1130" t="s">
        <v>25</v>
      </c>
      <c r="D1130" t="s">
        <v>5849</v>
      </c>
      <c r="E1130" t="s">
        <v>5850</v>
      </c>
      <c r="F1130">
        <v>10.100199999999999</v>
      </c>
      <c r="G1130" s="45" t="s">
        <v>5851</v>
      </c>
      <c r="H1130" t="s">
        <v>5852</v>
      </c>
      <c r="I1130" s="6" t="s">
        <v>29</v>
      </c>
      <c r="J1130" t="s">
        <v>5853</v>
      </c>
      <c r="K1130" s="9" t="s">
        <v>31</v>
      </c>
      <c r="L1130" s="32" t="s">
        <v>1459</v>
      </c>
      <c r="M1130" s="1" t="s">
        <v>5853</v>
      </c>
      <c r="N1130" t="s">
        <v>33</v>
      </c>
      <c r="O1130" t="s">
        <v>34</v>
      </c>
      <c r="P1130" t="s">
        <v>35</v>
      </c>
      <c r="Q1130" t="s">
        <v>61</v>
      </c>
      <c r="R1130" t="s">
        <v>172</v>
      </c>
      <c r="S1130" t="s">
        <v>38</v>
      </c>
      <c r="T1130" t="s">
        <v>39</v>
      </c>
      <c r="U1130" t="s">
        <v>40</v>
      </c>
      <c r="V1130" t="s">
        <v>41</v>
      </c>
      <c r="W1130" t="s">
        <v>42</v>
      </c>
      <c r="X1130" t="s">
        <v>53</v>
      </c>
    </row>
    <row r="1131" spans="1:24" ht="13.5" customHeight="1" x14ac:dyDescent="0.45">
      <c r="A1131" t="s">
        <v>5854</v>
      </c>
      <c r="B1131" t="s">
        <v>25</v>
      </c>
      <c r="C1131" t="s">
        <v>25</v>
      </c>
      <c r="D1131" t="s">
        <v>5855</v>
      </c>
      <c r="E1131" t="s">
        <v>5856</v>
      </c>
      <c r="F1131">
        <v>10.1111</v>
      </c>
      <c r="G1131" s="45">
        <v>17446171</v>
      </c>
      <c r="H1131" t="s">
        <v>5857</v>
      </c>
      <c r="I1131" s="6" t="s">
        <v>29</v>
      </c>
      <c r="J1131" t="s">
        <v>5858</v>
      </c>
      <c r="K1131" s="9" t="s">
        <v>31</v>
      </c>
      <c r="L1131" s="32" t="s">
        <v>5250</v>
      </c>
      <c r="M1131" s="1" t="s">
        <v>5858</v>
      </c>
      <c r="N1131" t="s">
        <v>33</v>
      </c>
      <c r="O1131" t="s">
        <v>34</v>
      </c>
      <c r="P1131" t="s">
        <v>35</v>
      </c>
      <c r="Q1131" t="s">
        <v>61</v>
      </c>
      <c r="R1131" t="s">
        <v>172</v>
      </c>
      <c r="S1131" t="s">
        <v>38</v>
      </c>
      <c r="T1131" t="s">
        <v>39</v>
      </c>
      <c r="U1131" t="s">
        <v>40</v>
      </c>
      <c r="V1131" t="s">
        <v>41</v>
      </c>
      <c r="W1131" t="s">
        <v>42</v>
      </c>
      <c r="X1131" t="s">
        <v>43</v>
      </c>
    </row>
    <row r="1132" spans="1:24" ht="13.5" customHeight="1" x14ac:dyDescent="0.45">
      <c r="A1132" t="s">
        <v>5859</v>
      </c>
      <c r="B1132" t="s">
        <v>25</v>
      </c>
      <c r="C1132" t="s">
        <v>25</v>
      </c>
      <c r="D1132" t="s">
        <v>5860</v>
      </c>
      <c r="E1132" t="s">
        <v>5861</v>
      </c>
      <c r="F1132">
        <v>10.1111</v>
      </c>
      <c r="G1132" s="45">
        <v>14697610</v>
      </c>
      <c r="H1132" t="s">
        <v>5862</v>
      </c>
      <c r="I1132" s="6" t="s">
        <v>29</v>
      </c>
      <c r="J1132" t="s">
        <v>5863</v>
      </c>
      <c r="K1132" s="9" t="s">
        <v>31</v>
      </c>
      <c r="L1132" s="32" t="s">
        <v>1436</v>
      </c>
      <c r="M1132" s="1" t="s">
        <v>5863</v>
      </c>
      <c r="N1132" t="s">
        <v>33</v>
      </c>
      <c r="O1132" t="s">
        <v>34</v>
      </c>
      <c r="P1132" t="s">
        <v>35</v>
      </c>
      <c r="Q1132" t="s">
        <v>61</v>
      </c>
      <c r="R1132" t="s">
        <v>50</v>
      </c>
      <c r="S1132" t="s">
        <v>38</v>
      </c>
      <c r="T1132" t="s">
        <v>39</v>
      </c>
      <c r="U1132" t="s">
        <v>40</v>
      </c>
      <c r="V1132" t="s">
        <v>80</v>
      </c>
      <c r="W1132" t="s">
        <v>42</v>
      </c>
      <c r="X1132" t="s">
        <v>53</v>
      </c>
    </row>
    <row r="1133" spans="1:24" ht="13.5" customHeight="1" x14ac:dyDescent="0.45">
      <c r="A1133" t="s">
        <v>5864</v>
      </c>
      <c r="B1133" t="s">
        <v>25</v>
      </c>
      <c r="C1133" t="s">
        <v>25</v>
      </c>
      <c r="D1133" t="s">
        <v>5865</v>
      </c>
      <c r="E1133" t="s">
        <v>5866</v>
      </c>
      <c r="F1133">
        <v>10.100199999999999</v>
      </c>
      <c r="G1133" s="45">
        <v>10981101</v>
      </c>
      <c r="H1133" t="s">
        <v>5867</v>
      </c>
      <c r="I1133" s="6" t="s">
        <v>29</v>
      </c>
      <c r="J1133" t="s">
        <v>5868</v>
      </c>
      <c r="K1133" s="9" t="s">
        <v>31</v>
      </c>
      <c r="L1133" s="32" t="s">
        <v>3510</v>
      </c>
      <c r="M1133" s="1" t="s">
        <v>5868</v>
      </c>
      <c r="N1133" t="s">
        <v>33</v>
      </c>
      <c r="O1133" t="s">
        <v>34</v>
      </c>
      <c r="P1133" t="s">
        <v>35</v>
      </c>
      <c r="Q1133" t="s">
        <v>61</v>
      </c>
      <c r="R1133" t="s">
        <v>172</v>
      </c>
      <c r="S1133" t="s">
        <v>38</v>
      </c>
      <c r="T1133" t="s">
        <v>39</v>
      </c>
      <c r="U1133" t="s">
        <v>40</v>
      </c>
      <c r="V1133" t="s">
        <v>41</v>
      </c>
      <c r="W1133" t="s">
        <v>42</v>
      </c>
      <c r="X1133" t="s">
        <v>53</v>
      </c>
    </row>
    <row r="1134" spans="1:24" ht="13.5" customHeight="1" x14ac:dyDescent="0.45">
      <c r="A1134" t="s">
        <v>5869</v>
      </c>
      <c r="B1134" t="s">
        <v>25</v>
      </c>
      <c r="C1134" t="s">
        <v>25</v>
      </c>
      <c r="D1134" t="s">
        <v>5870</v>
      </c>
      <c r="E1134" t="s">
        <v>5871</v>
      </c>
      <c r="F1134">
        <v>10.1111</v>
      </c>
      <c r="G1134" s="45">
        <v>17446171</v>
      </c>
      <c r="H1134" t="s">
        <v>5872</v>
      </c>
      <c r="I1134" t="s">
        <v>46</v>
      </c>
      <c r="J1134" t="s">
        <v>5858</v>
      </c>
      <c r="K1134" s="9" t="s">
        <v>59</v>
      </c>
      <c r="L1134" s="32">
        <v>4000</v>
      </c>
      <c r="M1134" s="1" t="s">
        <v>5858</v>
      </c>
      <c r="N1134" t="s">
        <v>33</v>
      </c>
      <c r="O1134" t="s">
        <v>34</v>
      </c>
      <c r="P1134" t="s">
        <v>35</v>
      </c>
      <c r="Q1134" t="s">
        <v>49</v>
      </c>
      <c r="R1134" t="s">
        <v>172</v>
      </c>
      <c r="S1134" t="s">
        <v>38</v>
      </c>
      <c r="T1134" t="s">
        <v>39</v>
      </c>
      <c r="U1134" t="s">
        <v>40</v>
      </c>
      <c r="V1134" t="s">
        <v>41</v>
      </c>
      <c r="W1134" t="s">
        <v>42</v>
      </c>
      <c r="X1134" t="s">
        <v>53</v>
      </c>
    </row>
    <row r="1135" spans="1:24" ht="13.5" customHeight="1" x14ac:dyDescent="0.45">
      <c r="A1135" t="s">
        <v>5873</v>
      </c>
      <c r="B1135" t="s">
        <v>25</v>
      </c>
      <c r="C1135" t="s">
        <v>25</v>
      </c>
      <c r="D1135" t="s">
        <v>5874</v>
      </c>
      <c r="E1135" t="s">
        <v>5875</v>
      </c>
      <c r="F1135">
        <v>10.100199999999999</v>
      </c>
      <c r="G1135" s="45">
        <v>10982825</v>
      </c>
      <c r="H1135" t="s">
        <v>5876</v>
      </c>
      <c r="I1135" t="s">
        <v>46</v>
      </c>
      <c r="J1135" t="s">
        <v>5877</v>
      </c>
      <c r="K1135" s="9" t="s">
        <v>31</v>
      </c>
      <c r="L1135" s="32" t="s">
        <v>3392</v>
      </c>
      <c r="M1135" s="1" t="s">
        <v>5877</v>
      </c>
      <c r="N1135" t="s">
        <v>33</v>
      </c>
      <c r="O1135" t="s">
        <v>34</v>
      </c>
      <c r="P1135" t="s">
        <v>35</v>
      </c>
      <c r="Q1135" t="s">
        <v>49</v>
      </c>
      <c r="R1135" t="s">
        <v>37</v>
      </c>
      <c r="S1135" t="s">
        <v>38</v>
      </c>
      <c r="T1135" t="s">
        <v>39</v>
      </c>
      <c r="U1135" t="s">
        <v>40</v>
      </c>
      <c r="V1135" t="s">
        <v>41</v>
      </c>
      <c r="W1135" t="s">
        <v>42</v>
      </c>
      <c r="X1135" t="s">
        <v>53</v>
      </c>
    </row>
    <row r="1136" spans="1:24" ht="13.5" customHeight="1" x14ac:dyDescent="0.45">
      <c r="A1136" t="s">
        <v>5878</v>
      </c>
      <c r="B1136" t="s">
        <v>25</v>
      </c>
      <c r="C1136" t="s">
        <v>25</v>
      </c>
      <c r="D1136" t="s">
        <v>5879</v>
      </c>
      <c r="E1136" t="s">
        <v>5880</v>
      </c>
      <c r="F1136">
        <v>10.1111</v>
      </c>
      <c r="G1136" s="45">
        <v>13652702</v>
      </c>
      <c r="H1136" t="s">
        <v>5881</v>
      </c>
      <c r="I1136" s="6" t="s">
        <v>29</v>
      </c>
      <c r="J1136" t="s">
        <v>5882</v>
      </c>
      <c r="K1136" s="9" t="s">
        <v>31</v>
      </c>
      <c r="L1136" s="32" t="s">
        <v>667</v>
      </c>
      <c r="M1136" s="1" t="s">
        <v>5882</v>
      </c>
      <c r="N1136" t="s">
        <v>33</v>
      </c>
      <c r="O1136" t="s">
        <v>34</v>
      </c>
      <c r="P1136" t="s">
        <v>35</v>
      </c>
      <c r="Q1136" t="s">
        <v>61</v>
      </c>
      <c r="R1136" t="s">
        <v>172</v>
      </c>
      <c r="S1136" t="s">
        <v>38</v>
      </c>
      <c r="T1136" t="s">
        <v>39</v>
      </c>
      <c r="U1136" t="s">
        <v>40</v>
      </c>
      <c r="V1136" t="s">
        <v>41</v>
      </c>
      <c r="W1136" t="s">
        <v>42</v>
      </c>
      <c r="X1136" t="s">
        <v>43</v>
      </c>
    </row>
    <row r="1137" spans="1:24" ht="13.5" customHeight="1" x14ac:dyDescent="0.45">
      <c r="A1137" t="s">
        <v>5883</v>
      </c>
      <c r="B1137" t="s">
        <v>25</v>
      </c>
      <c r="C1137" t="s">
        <v>25</v>
      </c>
      <c r="D1137" t="s">
        <v>5884</v>
      </c>
      <c r="E1137" t="s">
        <v>5885</v>
      </c>
      <c r="F1137">
        <v>10.1111</v>
      </c>
      <c r="G1137" s="45" t="s">
        <v>5886</v>
      </c>
      <c r="H1137" t="s">
        <v>5887</v>
      </c>
      <c r="I1137" s="6" t="s">
        <v>29</v>
      </c>
      <c r="J1137" t="s">
        <v>5888</v>
      </c>
      <c r="K1137" s="9" t="s">
        <v>59</v>
      </c>
      <c r="L1137" s="32" t="s">
        <v>5889</v>
      </c>
      <c r="M1137" s="1" t="s">
        <v>5888</v>
      </c>
      <c r="N1137" t="s">
        <v>33</v>
      </c>
      <c r="O1137" t="s">
        <v>34</v>
      </c>
      <c r="P1137" t="s">
        <v>35</v>
      </c>
      <c r="Q1137" t="s">
        <v>61</v>
      </c>
      <c r="R1137" t="s">
        <v>50</v>
      </c>
      <c r="S1137" t="s">
        <v>38</v>
      </c>
      <c r="T1137" t="s">
        <v>39</v>
      </c>
      <c r="U1137" t="s">
        <v>40</v>
      </c>
      <c r="V1137" t="s">
        <v>41</v>
      </c>
      <c r="W1137" t="s">
        <v>42</v>
      </c>
      <c r="X1137" t="s">
        <v>53</v>
      </c>
    </row>
    <row r="1138" spans="1:24" ht="13.5" customHeight="1" x14ac:dyDescent="0.45">
      <c r="A1138" t="s">
        <v>5890</v>
      </c>
      <c r="B1138" t="s">
        <v>5891</v>
      </c>
      <c r="C1138" t="s">
        <v>25</v>
      </c>
      <c r="D1138" t="s">
        <v>5892</v>
      </c>
      <c r="E1138" t="s">
        <v>5893</v>
      </c>
      <c r="F1138">
        <v>10.100199999999999</v>
      </c>
      <c r="G1138" s="45">
        <v>15524604</v>
      </c>
      <c r="H1138" t="s">
        <v>5894</v>
      </c>
      <c r="I1138" s="6" t="s">
        <v>29</v>
      </c>
      <c r="J1138" t="s">
        <v>5895</v>
      </c>
      <c r="K1138" s="9" t="s">
        <v>59</v>
      </c>
      <c r="L1138" s="32" t="s">
        <v>1430</v>
      </c>
      <c r="M1138" t="str">
        <f>"http://onlinelibrary.wiley.com/journal/"&amp;G1138&amp;"/homepage/FundedAccess.html"</f>
        <v>http://onlinelibrary.wiley.com/journal/15524604/homepage/FundedAccess.html</v>
      </c>
      <c r="N1138" t="s">
        <v>33</v>
      </c>
      <c r="O1138" t="s">
        <v>34</v>
      </c>
      <c r="P1138" t="s">
        <v>35</v>
      </c>
      <c r="Q1138" t="s">
        <v>61</v>
      </c>
      <c r="R1138" t="s">
        <v>415</v>
      </c>
      <c r="S1138" t="s">
        <v>38</v>
      </c>
      <c r="T1138" t="s">
        <v>93</v>
      </c>
      <c r="U1138" t="s">
        <v>5895</v>
      </c>
      <c r="V1138" t="s">
        <v>80</v>
      </c>
      <c r="W1138" t="s">
        <v>42</v>
      </c>
      <c r="X1138" t="s">
        <v>53</v>
      </c>
    </row>
    <row r="1139" spans="1:24" ht="13.5" customHeight="1" x14ac:dyDescent="0.45">
      <c r="A1139" s="38" t="s">
        <v>5896</v>
      </c>
      <c r="B1139" t="s">
        <v>5896</v>
      </c>
      <c r="E1139">
        <v>13652710</v>
      </c>
      <c r="G1139" s="45">
        <v>13652710</v>
      </c>
      <c r="H1139" t="s">
        <v>5897</v>
      </c>
      <c r="I1139" t="s">
        <v>46</v>
      </c>
      <c r="J1139" t="s">
        <v>5898</v>
      </c>
      <c r="K1139" s="9" t="s">
        <v>48</v>
      </c>
      <c r="L1139" s="32" t="s">
        <v>1814</v>
      </c>
      <c r="M1139" t="s">
        <v>5898</v>
      </c>
      <c r="N1139" t="s">
        <v>46</v>
      </c>
      <c r="O1139" t="s">
        <v>34</v>
      </c>
      <c r="P1139" t="s">
        <v>35</v>
      </c>
      <c r="Q1139" t="s">
        <v>49</v>
      </c>
      <c r="R1139" t="s">
        <v>50</v>
      </c>
      <c r="S1139" t="s">
        <v>51</v>
      </c>
      <c r="T1139" t="s">
        <v>39</v>
      </c>
      <c r="U1139" t="s">
        <v>5899</v>
      </c>
      <c r="V1139" t="s">
        <v>41</v>
      </c>
      <c r="W1139" t="s">
        <v>5899</v>
      </c>
      <c r="X1139" t="s">
        <v>53</v>
      </c>
    </row>
    <row r="1140" spans="1:24" ht="13.5" customHeight="1" x14ac:dyDescent="0.45">
      <c r="A1140" t="s">
        <v>5900</v>
      </c>
      <c r="B1140" t="s">
        <v>25</v>
      </c>
      <c r="C1140" t="s">
        <v>25</v>
      </c>
      <c r="D1140" t="s">
        <v>5901</v>
      </c>
      <c r="E1140" t="s">
        <v>5902</v>
      </c>
      <c r="F1140">
        <v>10.100199999999999</v>
      </c>
      <c r="G1140" s="45">
        <v>10974679</v>
      </c>
      <c r="H1140" t="s">
        <v>5903</v>
      </c>
      <c r="I1140" s="6" t="s">
        <v>29</v>
      </c>
      <c r="J1140" t="s">
        <v>5904</v>
      </c>
      <c r="K1140" s="9" t="s">
        <v>31</v>
      </c>
      <c r="L1140" s="32" t="s">
        <v>1469</v>
      </c>
      <c r="M1140" s="1" t="s">
        <v>5904</v>
      </c>
      <c r="N1140" t="s">
        <v>33</v>
      </c>
      <c r="O1140" t="s">
        <v>34</v>
      </c>
      <c r="P1140" t="s">
        <v>35</v>
      </c>
      <c r="Q1140" t="s">
        <v>61</v>
      </c>
      <c r="R1140" t="s">
        <v>50</v>
      </c>
      <c r="S1140" t="s">
        <v>38</v>
      </c>
      <c r="T1140" t="s">
        <v>39</v>
      </c>
      <c r="U1140" t="s">
        <v>40</v>
      </c>
      <c r="V1140" t="s">
        <v>41</v>
      </c>
      <c r="W1140" t="s">
        <v>42</v>
      </c>
      <c r="X1140" t="s">
        <v>43</v>
      </c>
    </row>
    <row r="1141" spans="1:24" ht="13.5" customHeight="1" x14ac:dyDescent="0.45">
      <c r="A1141" t="s">
        <v>5905</v>
      </c>
      <c r="B1141" t="s">
        <v>25</v>
      </c>
      <c r="C1141" t="s">
        <v>25</v>
      </c>
      <c r="D1141" t="s">
        <v>5906</v>
      </c>
      <c r="E1141" t="s">
        <v>5907</v>
      </c>
      <c r="F1141">
        <v>10.100199999999999</v>
      </c>
      <c r="G1141" s="45">
        <v>10970096</v>
      </c>
      <c r="H1141" t="s">
        <v>5908</v>
      </c>
      <c r="I1141" s="6" t="s">
        <v>29</v>
      </c>
      <c r="J1141" t="s">
        <v>5909</v>
      </c>
      <c r="K1141" s="9" t="s">
        <v>31</v>
      </c>
      <c r="L1141" s="32" t="s">
        <v>152</v>
      </c>
      <c r="M1141" s="1" t="s">
        <v>5909</v>
      </c>
      <c r="N1141" t="s">
        <v>33</v>
      </c>
      <c r="O1141" t="s">
        <v>34</v>
      </c>
      <c r="P1141" t="s">
        <v>35</v>
      </c>
      <c r="Q1141" t="s">
        <v>61</v>
      </c>
      <c r="R1141" t="s">
        <v>172</v>
      </c>
      <c r="S1141" t="s">
        <v>38</v>
      </c>
      <c r="T1141" t="s">
        <v>39</v>
      </c>
      <c r="U1141" t="s">
        <v>40</v>
      </c>
      <c r="V1141" t="s">
        <v>41</v>
      </c>
      <c r="W1141" t="s">
        <v>42</v>
      </c>
      <c r="X1141" t="s">
        <v>43</v>
      </c>
    </row>
    <row r="1142" spans="1:24" ht="13.5" customHeight="1" x14ac:dyDescent="0.45">
      <c r="A1142" t="s">
        <v>5910</v>
      </c>
      <c r="B1142" t="s">
        <v>25</v>
      </c>
      <c r="C1142" t="s">
        <v>25</v>
      </c>
      <c r="D1142" t="s">
        <v>5911</v>
      </c>
      <c r="E1142" t="s">
        <v>5912</v>
      </c>
      <c r="F1142">
        <v>10.100199999999999</v>
      </c>
      <c r="G1142" s="45">
        <v>21611882</v>
      </c>
      <c r="H1142" t="s">
        <v>5913</v>
      </c>
      <c r="I1142" s="6" t="s">
        <v>29</v>
      </c>
      <c r="J1142" t="s">
        <v>5914</v>
      </c>
      <c r="K1142" s="9" t="s">
        <v>31</v>
      </c>
      <c r="L1142" s="32" t="s">
        <v>232</v>
      </c>
      <c r="M1142" s="1" t="s">
        <v>5914</v>
      </c>
      <c r="N1142" t="s">
        <v>33</v>
      </c>
      <c r="O1142" t="s">
        <v>34</v>
      </c>
      <c r="P1142" t="s">
        <v>35</v>
      </c>
      <c r="Q1142" t="s">
        <v>61</v>
      </c>
      <c r="R1142" t="s">
        <v>172</v>
      </c>
      <c r="S1142" t="s">
        <v>38</v>
      </c>
      <c r="T1142" t="s">
        <v>39</v>
      </c>
      <c r="U1142" t="s">
        <v>40</v>
      </c>
      <c r="V1142" t="s">
        <v>80</v>
      </c>
      <c r="W1142" t="s">
        <v>42</v>
      </c>
      <c r="X1142" t="s">
        <v>43</v>
      </c>
    </row>
    <row r="1143" spans="1:24" ht="13.5" customHeight="1" x14ac:dyDescent="0.45">
      <c r="A1143" t="s">
        <v>5915</v>
      </c>
      <c r="B1143" t="s">
        <v>25</v>
      </c>
      <c r="C1143" t="s">
        <v>25</v>
      </c>
      <c r="D1143" t="s">
        <v>5916</v>
      </c>
      <c r="E1143" t="s">
        <v>5917</v>
      </c>
      <c r="F1143">
        <v>10.100199999999999</v>
      </c>
      <c r="G1143">
        <v>15206610</v>
      </c>
      <c r="H1143" t="s">
        <v>5918</v>
      </c>
      <c r="I1143" s="6" t="s">
        <v>29</v>
      </c>
      <c r="J1143" t="s">
        <v>5914</v>
      </c>
      <c r="K1143" s="9" t="s">
        <v>31</v>
      </c>
      <c r="L1143" s="32" t="s">
        <v>152</v>
      </c>
      <c r="M1143" s="1" t="s">
        <v>5919</v>
      </c>
      <c r="N1143" t="s">
        <v>33</v>
      </c>
      <c r="O1143" t="s">
        <v>34</v>
      </c>
      <c r="P1143" t="s">
        <v>35</v>
      </c>
      <c r="Q1143" t="s">
        <v>61</v>
      </c>
      <c r="R1143" t="s">
        <v>50</v>
      </c>
      <c r="S1143" t="s">
        <v>38</v>
      </c>
      <c r="T1143" t="s">
        <v>39</v>
      </c>
      <c r="U1143" t="s">
        <v>40</v>
      </c>
      <c r="V1143" t="s">
        <v>41</v>
      </c>
      <c r="W1143" t="s">
        <v>42</v>
      </c>
      <c r="X1143" t="s">
        <v>53</v>
      </c>
    </row>
    <row r="1144" spans="1:24" ht="13.5" customHeight="1" x14ac:dyDescent="0.45">
      <c r="A1144" s="38" t="s">
        <v>5920</v>
      </c>
      <c r="B1144" t="s">
        <v>5920</v>
      </c>
      <c r="E1144">
        <v>20901976</v>
      </c>
      <c r="G1144" s="45">
        <v>20901976</v>
      </c>
      <c r="H1144" t="s">
        <v>5921</v>
      </c>
      <c r="I1144" t="s">
        <v>46</v>
      </c>
      <c r="J1144" t="s">
        <v>5922</v>
      </c>
      <c r="K1144" s="9" t="s">
        <v>48</v>
      </c>
      <c r="L1144" s="32" t="s">
        <v>4112</v>
      </c>
      <c r="M1144" t="s">
        <v>5922</v>
      </c>
      <c r="N1144" t="s">
        <v>46</v>
      </c>
      <c r="O1144" t="s">
        <v>34</v>
      </c>
      <c r="P1144" t="s">
        <v>35</v>
      </c>
      <c r="Q1144" t="s">
        <v>49</v>
      </c>
      <c r="R1144" t="s">
        <v>50</v>
      </c>
      <c r="S1144" t="s">
        <v>51</v>
      </c>
      <c r="T1144" t="s">
        <v>39</v>
      </c>
      <c r="U1144" t="s">
        <v>5923</v>
      </c>
      <c r="V1144" t="s">
        <v>41</v>
      </c>
      <c r="W1144" t="s">
        <v>5923</v>
      </c>
      <c r="X1144" t="s">
        <v>53</v>
      </c>
    </row>
    <row r="1145" spans="1:24" ht="13.5" customHeight="1" x14ac:dyDescent="0.45">
      <c r="A1145" t="s">
        <v>5924</v>
      </c>
      <c r="B1145" t="s">
        <v>25</v>
      </c>
      <c r="C1145" t="s">
        <v>25</v>
      </c>
      <c r="D1145" t="s">
        <v>5925</v>
      </c>
      <c r="E1145" t="s">
        <v>5926</v>
      </c>
      <c r="F1145">
        <v>10.100199999999999</v>
      </c>
      <c r="G1145" s="45">
        <v>10991298</v>
      </c>
      <c r="H1145" t="s">
        <v>5927</v>
      </c>
      <c r="I1145" s="6" t="s">
        <v>29</v>
      </c>
      <c r="J1145" t="s">
        <v>5928</v>
      </c>
      <c r="K1145" s="9" t="s">
        <v>31</v>
      </c>
      <c r="L1145" s="32" t="s">
        <v>655</v>
      </c>
      <c r="M1145" s="1" t="s">
        <v>5928</v>
      </c>
      <c r="N1145" t="s">
        <v>33</v>
      </c>
      <c r="O1145" t="s">
        <v>34</v>
      </c>
      <c r="P1145" t="s">
        <v>35</v>
      </c>
      <c r="Q1145" t="s">
        <v>61</v>
      </c>
      <c r="R1145" t="s">
        <v>172</v>
      </c>
      <c r="S1145" t="s">
        <v>38</v>
      </c>
      <c r="T1145" t="s">
        <v>39</v>
      </c>
      <c r="U1145" t="s">
        <v>40</v>
      </c>
      <c r="V1145" t="s">
        <v>41</v>
      </c>
      <c r="W1145" t="s">
        <v>42</v>
      </c>
      <c r="X1145" t="s">
        <v>43</v>
      </c>
    </row>
    <row r="1146" spans="1:24" ht="13.5" customHeight="1" x14ac:dyDescent="0.45">
      <c r="A1146" t="s">
        <v>5929</v>
      </c>
      <c r="B1146" t="s">
        <v>25</v>
      </c>
      <c r="C1146" t="s">
        <v>25</v>
      </c>
      <c r="D1146" t="s">
        <v>5930</v>
      </c>
      <c r="E1146" t="s">
        <v>5931</v>
      </c>
      <c r="F1146">
        <v>10.100199999999999</v>
      </c>
      <c r="G1146" s="45">
        <v>15206629</v>
      </c>
      <c r="H1146" t="s">
        <v>5932</v>
      </c>
      <c r="I1146" s="6" t="s">
        <v>29</v>
      </c>
      <c r="J1146" t="s">
        <v>5933</v>
      </c>
      <c r="K1146" s="9" t="s">
        <v>31</v>
      </c>
      <c r="L1146" s="32" t="s">
        <v>1459</v>
      </c>
      <c r="M1146" s="1" t="s">
        <v>5933</v>
      </c>
      <c r="N1146" t="s">
        <v>33</v>
      </c>
      <c r="O1146" t="s">
        <v>34</v>
      </c>
      <c r="P1146" t="s">
        <v>35</v>
      </c>
      <c r="Q1146" t="s">
        <v>61</v>
      </c>
      <c r="R1146" t="s">
        <v>172</v>
      </c>
      <c r="S1146" t="s">
        <v>38</v>
      </c>
      <c r="T1146" t="s">
        <v>39</v>
      </c>
      <c r="U1146" t="s">
        <v>40</v>
      </c>
      <c r="V1146" t="s">
        <v>5934</v>
      </c>
      <c r="W1146" t="s">
        <v>42</v>
      </c>
      <c r="X1146" t="s">
        <v>43</v>
      </c>
    </row>
    <row r="1147" spans="1:24" ht="13.5" customHeight="1" x14ac:dyDescent="0.45">
      <c r="A1147" t="s">
        <v>5935</v>
      </c>
      <c r="B1147" t="s">
        <v>25</v>
      </c>
      <c r="C1147" t="s">
        <v>25</v>
      </c>
      <c r="D1147" t="s">
        <v>5936</v>
      </c>
      <c r="E1147" t="s">
        <v>5937</v>
      </c>
      <c r="F1147">
        <v>10.100199999999999</v>
      </c>
      <c r="G1147" s="45">
        <v>10969861</v>
      </c>
      <c r="H1147" t="s">
        <v>5938</v>
      </c>
      <c r="I1147" s="6" t="s">
        <v>29</v>
      </c>
      <c r="J1147" t="s">
        <v>5939</v>
      </c>
      <c r="K1147" s="9" t="s">
        <v>31</v>
      </c>
      <c r="L1147" s="32" t="s">
        <v>667</v>
      </c>
      <c r="M1147" s="1" t="s">
        <v>5939</v>
      </c>
      <c r="N1147" t="s">
        <v>33</v>
      </c>
      <c r="O1147" t="s">
        <v>34</v>
      </c>
      <c r="P1147" t="s">
        <v>35</v>
      </c>
      <c r="Q1147" t="s">
        <v>61</v>
      </c>
      <c r="R1147" t="s">
        <v>50</v>
      </c>
      <c r="S1147" t="s">
        <v>38</v>
      </c>
      <c r="T1147" t="s">
        <v>39</v>
      </c>
      <c r="U1147" t="s">
        <v>40</v>
      </c>
      <c r="V1147" t="s">
        <v>41</v>
      </c>
      <c r="W1147" t="s">
        <v>42</v>
      </c>
      <c r="X1147" t="s">
        <v>53</v>
      </c>
    </row>
    <row r="1148" spans="1:24" ht="13.5" customHeight="1" x14ac:dyDescent="0.45">
      <c r="A1148" t="s">
        <v>5940</v>
      </c>
      <c r="B1148" t="s">
        <v>25</v>
      </c>
      <c r="C1148" t="s">
        <v>25</v>
      </c>
      <c r="D1148" t="s">
        <v>25</v>
      </c>
      <c r="E1148" t="s">
        <v>5941</v>
      </c>
      <c r="F1148">
        <v>10.100199999999999</v>
      </c>
      <c r="G1148" s="45">
        <v>23796154</v>
      </c>
      <c r="H1148" t="s">
        <v>5942</v>
      </c>
      <c r="I1148" t="s">
        <v>86</v>
      </c>
      <c r="J1148" t="s">
        <v>77</v>
      </c>
      <c r="K1148" s="9" t="s">
        <v>31</v>
      </c>
      <c r="L1148" s="32" t="s">
        <v>77</v>
      </c>
      <c r="M1148" t="s">
        <v>77</v>
      </c>
      <c r="N1148" t="s">
        <v>33</v>
      </c>
      <c r="O1148" t="s">
        <v>34</v>
      </c>
      <c r="P1148" t="s">
        <v>35</v>
      </c>
      <c r="Q1148" t="s">
        <v>61</v>
      </c>
      <c r="R1148" t="s">
        <v>172</v>
      </c>
      <c r="S1148" t="s">
        <v>38</v>
      </c>
      <c r="T1148" t="s">
        <v>39</v>
      </c>
      <c r="U1148" t="s">
        <v>40</v>
      </c>
      <c r="V1148" t="s">
        <v>80</v>
      </c>
      <c r="W1148" t="s">
        <v>42</v>
      </c>
      <c r="X1148" t="s">
        <v>43</v>
      </c>
    </row>
    <row r="1149" spans="1:24" ht="13.5" customHeight="1" x14ac:dyDescent="0.45">
      <c r="A1149" t="s">
        <v>5943</v>
      </c>
      <c r="B1149" t="s">
        <v>25</v>
      </c>
      <c r="C1149" t="s">
        <v>25</v>
      </c>
      <c r="D1149" t="s">
        <v>5944</v>
      </c>
      <c r="E1149" t="s">
        <v>5945</v>
      </c>
      <c r="F1149">
        <v>10.100199999999999</v>
      </c>
      <c r="G1149" s="45" t="s">
        <v>5946</v>
      </c>
      <c r="H1149" t="s">
        <v>5947</v>
      </c>
      <c r="I1149" s="6" t="s">
        <v>29</v>
      </c>
      <c r="J1149" t="s">
        <v>5948</v>
      </c>
      <c r="K1149" s="9" t="s">
        <v>31</v>
      </c>
      <c r="L1149" s="32" t="s">
        <v>10224</v>
      </c>
      <c r="M1149" s="1" t="s">
        <v>5948</v>
      </c>
      <c r="N1149" t="s">
        <v>33</v>
      </c>
      <c r="O1149" t="s">
        <v>34</v>
      </c>
      <c r="P1149" t="s">
        <v>35</v>
      </c>
      <c r="Q1149" t="s">
        <v>61</v>
      </c>
      <c r="R1149" t="s">
        <v>172</v>
      </c>
      <c r="S1149" t="s">
        <v>38</v>
      </c>
      <c r="T1149" t="s">
        <v>39</v>
      </c>
      <c r="U1149" t="s">
        <v>40</v>
      </c>
      <c r="V1149" t="s">
        <v>41</v>
      </c>
      <c r="W1149" t="s">
        <v>42</v>
      </c>
      <c r="X1149" t="s">
        <v>53</v>
      </c>
    </row>
    <row r="1150" spans="1:24" ht="13.5" customHeight="1" x14ac:dyDescent="0.45">
      <c r="A1150" t="s">
        <v>5949</v>
      </c>
      <c r="B1150" t="s">
        <v>25</v>
      </c>
      <c r="C1150" t="s">
        <v>25</v>
      </c>
      <c r="D1150" t="s">
        <v>5950</v>
      </c>
      <c r="E1150" t="s">
        <v>5951</v>
      </c>
      <c r="F1150">
        <v>10.1111</v>
      </c>
      <c r="G1150" s="45">
        <v>13652729</v>
      </c>
      <c r="H1150" t="s">
        <v>5952</v>
      </c>
      <c r="I1150" s="6" t="s">
        <v>29</v>
      </c>
      <c r="J1150" t="s">
        <v>5953</v>
      </c>
      <c r="K1150" s="9" t="s">
        <v>1654</v>
      </c>
      <c r="L1150" s="32" t="s">
        <v>3525</v>
      </c>
      <c r="M1150" s="1" t="s">
        <v>5953</v>
      </c>
      <c r="N1150" t="s">
        <v>33</v>
      </c>
      <c r="O1150" t="s">
        <v>34</v>
      </c>
      <c r="P1150" t="s">
        <v>35</v>
      </c>
      <c r="Q1150" t="s">
        <v>36</v>
      </c>
      <c r="R1150" t="s">
        <v>50</v>
      </c>
      <c r="S1150" t="s">
        <v>38</v>
      </c>
      <c r="T1150" t="s">
        <v>93</v>
      </c>
      <c r="U1150" t="s">
        <v>40</v>
      </c>
      <c r="V1150" t="s">
        <v>41</v>
      </c>
      <c r="W1150" t="s">
        <v>42</v>
      </c>
      <c r="X1150" t="s">
        <v>43</v>
      </c>
    </row>
    <row r="1151" spans="1:24" ht="13.5" customHeight="1" x14ac:dyDescent="0.45">
      <c r="A1151" s="38" t="s">
        <v>5954</v>
      </c>
      <c r="B1151" t="s">
        <v>5954</v>
      </c>
      <c r="E1151" t="s">
        <v>5955</v>
      </c>
      <c r="G1151" s="45" t="s">
        <v>5955</v>
      </c>
      <c r="H1151" t="s">
        <v>5956</v>
      </c>
      <c r="I1151" t="s">
        <v>46</v>
      </c>
      <c r="J1151" t="s">
        <v>5957</v>
      </c>
      <c r="K1151" s="9" t="s">
        <v>48</v>
      </c>
      <c r="L1151" s="32" t="s">
        <v>10271</v>
      </c>
      <c r="M1151" t="s">
        <v>5957</v>
      </c>
      <c r="N1151" t="s">
        <v>46</v>
      </c>
      <c r="O1151" t="s">
        <v>34</v>
      </c>
      <c r="P1151" t="s">
        <v>35</v>
      </c>
      <c r="Q1151" t="s">
        <v>49</v>
      </c>
      <c r="R1151" t="s">
        <v>50</v>
      </c>
      <c r="S1151" t="s">
        <v>51</v>
      </c>
      <c r="T1151" t="s">
        <v>39</v>
      </c>
      <c r="U1151" t="s">
        <v>5958</v>
      </c>
      <c r="V1151" t="s">
        <v>41</v>
      </c>
      <c r="W1151" t="s">
        <v>5958</v>
      </c>
      <c r="X1151" t="s">
        <v>53</v>
      </c>
    </row>
    <row r="1152" spans="1:24" ht="13.5" customHeight="1" x14ac:dyDescent="0.45">
      <c r="A1152" t="s">
        <v>5959</v>
      </c>
      <c r="B1152" t="s">
        <v>25</v>
      </c>
      <c r="C1152" t="s">
        <v>25</v>
      </c>
      <c r="D1152" t="s">
        <v>5960</v>
      </c>
      <c r="E1152" t="s">
        <v>5961</v>
      </c>
      <c r="F1152">
        <v>10.1111</v>
      </c>
      <c r="G1152" s="45">
        <v>17456606</v>
      </c>
      <c r="H1152" t="s">
        <v>5962</v>
      </c>
      <c r="I1152" s="6" t="s">
        <v>29</v>
      </c>
      <c r="J1152" t="s">
        <v>5963</v>
      </c>
      <c r="K1152" s="9" t="s">
        <v>31</v>
      </c>
      <c r="L1152" s="32" t="s">
        <v>152</v>
      </c>
      <c r="M1152" s="1" t="s">
        <v>5963</v>
      </c>
      <c r="N1152" t="s">
        <v>78</v>
      </c>
      <c r="O1152" s="1" t="s">
        <v>5964</v>
      </c>
      <c r="P1152" t="s">
        <v>79</v>
      </c>
      <c r="Q1152" t="s">
        <v>79</v>
      </c>
      <c r="R1152" t="s">
        <v>172</v>
      </c>
      <c r="S1152" t="s">
        <v>38</v>
      </c>
      <c r="T1152" t="s">
        <v>39</v>
      </c>
      <c r="U1152" t="s">
        <v>40</v>
      </c>
      <c r="V1152" t="s">
        <v>80</v>
      </c>
      <c r="W1152" t="s">
        <v>42</v>
      </c>
      <c r="X1152" t="s">
        <v>43</v>
      </c>
    </row>
    <row r="1153" spans="1:24" ht="13.5" customHeight="1" x14ac:dyDescent="0.45">
      <c r="A1153" t="s">
        <v>5965</v>
      </c>
      <c r="B1153" t="s">
        <v>25</v>
      </c>
      <c r="C1153" t="s">
        <v>25</v>
      </c>
      <c r="D1153" t="s">
        <v>5966</v>
      </c>
      <c r="E1153" t="s">
        <v>5967</v>
      </c>
      <c r="F1153">
        <v>10.100199999999999</v>
      </c>
      <c r="G1153" s="45">
        <v>14791838</v>
      </c>
      <c r="H1153" t="s">
        <v>5968</v>
      </c>
      <c r="I1153" s="6" t="s">
        <v>29</v>
      </c>
      <c r="J1153" t="s">
        <v>5969</v>
      </c>
      <c r="K1153" s="9" t="s">
        <v>31</v>
      </c>
      <c r="L1153" s="32" t="s">
        <v>152</v>
      </c>
      <c r="M1153" s="1" t="s">
        <v>5969</v>
      </c>
      <c r="N1153" t="s">
        <v>33</v>
      </c>
      <c r="O1153" t="s">
        <v>34</v>
      </c>
      <c r="P1153" t="s">
        <v>35</v>
      </c>
      <c r="Q1153" t="s">
        <v>36</v>
      </c>
      <c r="R1153" t="s">
        <v>172</v>
      </c>
      <c r="S1153" t="s">
        <v>38</v>
      </c>
      <c r="T1153" t="s">
        <v>39</v>
      </c>
      <c r="U1153" t="s">
        <v>40</v>
      </c>
      <c r="V1153" t="s">
        <v>41</v>
      </c>
      <c r="W1153" t="s">
        <v>42</v>
      </c>
      <c r="X1153" t="s">
        <v>43</v>
      </c>
    </row>
    <row r="1154" spans="1:24" ht="13.5" customHeight="1" x14ac:dyDescent="0.45">
      <c r="A1154" t="s">
        <v>5834</v>
      </c>
      <c r="E1154" t="s">
        <v>5970</v>
      </c>
      <c r="G1154">
        <v>15327663</v>
      </c>
      <c r="H1154" t="s">
        <v>5971</v>
      </c>
      <c r="I1154" s="6" t="s">
        <v>29</v>
      </c>
      <c r="J1154" s="1" t="s">
        <v>5972</v>
      </c>
      <c r="K1154" s="9" t="s">
        <v>31</v>
      </c>
      <c r="L1154" s="32" t="s">
        <v>642</v>
      </c>
      <c r="M1154" t="s">
        <v>237</v>
      </c>
      <c r="N1154" t="s">
        <v>33</v>
      </c>
      <c r="O1154" t="s">
        <v>34</v>
      </c>
      <c r="P1154" t="s">
        <v>79</v>
      </c>
      <c r="Q1154" t="s">
        <v>36</v>
      </c>
      <c r="R1154" t="s">
        <v>37</v>
      </c>
      <c r="S1154" t="s">
        <v>38</v>
      </c>
      <c r="T1154" t="s">
        <v>39</v>
      </c>
      <c r="U1154" t="s">
        <v>40</v>
      </c>
      <c r="V1154" t="s">
        <v>80</v>
      </c>
      <c r="W1154" t="s">
        <v>42</v>
      </c>
      <c r="X1154" t="s">
        <v>43</v>
      </c>
    </row>
    <row r="1155" spans="1:24" ht="13.5" customHeight="1" x14ac:dyDescent="0.45">
      <c r="A1155" t="s">
        <v>5973</v>
      </c>
      <c r="B1155" t="s">
        <v>5974</v>
      </c>
      <c r="C1155" t="s">
        <v>25</v>
      </c>
      <c r="D1155" t="s">
        <v>5975</v>
      </c>
      <c r="E1155" t="s">
        <v>5976</v>
      </c>
      <c r="F1155">
        <v>10.100199999999999</v>
      </c>
      <c r="G1155" t="s">
        <v>5977</v>
      </c>
      <c r="H1155" t="s">
        <v>5978</v>
      </c>
      <c r="I1155" s="6" t="s">
        <v>29</v>
      </c>
      <c r="J1155" t="s">
        <v>5969</v>
      </c>
      <c r="K1155" t="s">
        <v>1587</v>
      </c>
      <c r="L1155" s="32" t="s">
        <v>2099</v>
      </c>
      <c r="M1155" s="1" t="s">
        <v>5979</v>
      </c>
      <c r="N1155" t="s">
        <v>78</v>
      </c>
      <c r="O1155" s="1" t="s">
        <v>5980</v>
      </c>
      <c r="P1155" t="s">
        <v>79</v>
      </c>
      <c r="Q1155" t="s">
        <v>79</v>
      </c>
      <c r="R1155" t="s">
        <v>172</v>
      </c>
      <c r="S1155" t="s">
        <v>38</v>
      </c>
      <c r="T1155" t="s">
        <v>39</v>
      </c>
      <c r="U1155" t="s">
        <v>40</v>
      </c>
      <c r="V1155" t="s">
        <v>81</v>
      </c>
      <c r="W1155" t="s">
        <v>42</v>
      </c>
      <c r="X1155" t="s">
        <v>115</v>
      </c>
    </row>
    <row r="1156" spans="1:24" ht="13.5" customHeight="1" x14ac:dyDescent="0.45">
      <c r="A1156" t="s">
        <v>5981</v>
      </c>
      <c r="B1156" t="s">
        <v>25</v>
      </c>
      <c r="C1156" t="s">
        <v>25</v>
      </c>
      <c r="D1156" t="s">
        <v>5982</v>
      </c>
      <c r="E1156" t="s">
        <v>5983</v>
      </c>
      <c r="F1156">
        <v>10.1111</v>
      </c>
      <c r="G1156" s="45">
        <v>14685973</v>
      </c>
      <c r="H1156" t="s">
        <v>5984</v>
      </c>
      <c r="I1156" s="6" t="s">
        <v>29</v>
      </c>
      <c r="J1156" t="s">
        <v>5985</v>
      </c>
      <c r="K1156" s="9" t="s">
        <v>31</v>
      </c>
      <c r="L1156" s="32" t="s">
        <v>852</v>
      </c>
      <c r="M1156" s="25" t="s">
        <v>5985</v>
      </c>
      <c r="N1156" t="s">
        <v>33</v>
      </c>
      <c r="O1156" t="s">
        <v>34</v>
      </c>
      <c r="P1156" t="s">
        <v>35</v>
      </c>
      <c r="Q1156" t="s">
        <v>36</v>
      </c>
      <c r="R1156" t="s">
        <v>172</v>
      </c>
      <c r="S1156" t="s">
        <v>38</v>
      </c>
      <c r="T1156" t="s">
        <v>39</v>
      </c>
      <c r="U1156" t="s">
        <v>40</v>
      </c>
      <c r="V1156" t="s">
        <v>81</v>
      </c>
      <c r="W1156" t="s">
        <v>42</v>
      </c>
      <c r="X1156" t="s">
        <v>115</v>
      </c>
    </row>
    <row r="1157" spans="1:24" ht="13.5" customHeight="1" x14ac:dyDescent="0.45">
      <c r="A1157" s="38" t="s">
        <v>5986</v>
      </c>
      <c r="B1157" t="s">
        <v>5986</v>
      </c>
      <c r="E1157">
        <v>16875257</v>
      </c>
      <c r="G1157" s="45">
        <v>16875257</v>
      </c>
      <c r="H1157" t="s">
        <v>5987</v>
      </c>
      <c r="I1157" t="s">
        <v>46</v>
      </c>
      <c r="J1157" t="s">
        <v>5988</v>
      </c>
      <c r="K1157" s="9" t="s">
        <v>48</v>
      </c>
      <c r="L1157" s="32" t="s">
        <v>10262</v>
      </c>
      <c r="M1157" t="s">
        <v>5988</v>
      </c>
      <c r="N1157" t="s">
        <v>46</v>
      </c>
      <c r="O1157" t="s">
        <v>34</v>
      </c>
      <c r="P1157" t="s">
        <v>35</v>
      </c>
      <c r="Q1157" t="s">
        <v>49</v>
      </c>
      <c r="R1157" t="s">
        <v>50</v>
      </c>
      <c r="S1157" t="s">
        <v>51</v>
      </c>
      <c r="T1157" t="s">
        <v>39</v>
      </c>
      <c r="U1157" t="s">
        <v>5989</v>
      </c>
      <c r="V1157" t="s">
        <v>41</v>
      </c>
      <c r="W1157" t="s">
        <v>5989</v>
      </c>
      <c r="X1157" t="s">
        <v>53</v>
      </c>
    </row>
    <row r="1158" spans="1:24" ht="13.5" customHeight="1" x14ac:dyDescent="0.45">
      <c r="A1158" t="s">
        <v>5990</v>
      </c>
      <c r="B1158" t="s">
        <v>25</v>
      </c>
      <c r="C1158" t="s">
        <v>25</v>
      </c>
      <c r="D1158" t="s">
        <v>5991</v>
      </c>
      <c r="E1158" t="s">
        <v>5992</v>
      </c>
      <c r="F1158">
        <v>10.100199999999999</v>
      </c>
      <c r="G1158" s="45">
        <v>10970053</v>
      </c>
      <c r="H1158" t="s">
        <v>5993</v>
      </c>
      <c r="I1158" s="6" t="s">
        <v>29</v>
      </c>
      <c r="J1158" t="s">
        <v>77</v>
      </c>
      <c r="K1158" s="9" t="s">
        <v>31</v>
      </c>
      <c r="L1158" s="32" t="s">
        <v>1592</v>
      </c>
      <c r="M1158" t="s">
        <v>77</v>
      </c>
      <c r="N1158" t="s">
        <v>78</v>
      </c>
      <c r="O1158" t="s">
        <v>77</v>
      </c>
      <c r="P1158" t="s">
        <v>35</v>
      </c>
      <c r="Q1158" t="s">
        <v>1330</v>
      </c>
      <c r="R1158" t="s">
        <v>50</v>
      </c>
      <c r="S1158" t="s">
        <v>38</v>
      </c>
      <c r="T1158" t="s">
        <v>39</v>
      </c>
      <c r="U1158" t="s">
        <v>40</v>
      </c>
      <c r="V1158" t="s">
        <v>81</v>
      </c>
      <c r="W1158" t="s">
        <v>42</v>
      </c>
      <c r="X1158" t="s">
        <v>43</v>
      </c>
    </row>
    <row r="1159" spans="1:24" ht="13.5" customHeight="1" x14ac:dyDescent="0.45">
      <c r="A1159" t="s">
        <v>5994</v>
      </c>
      <c r="B1159" t="s">
        <v>25</v>
      </c>
      <c r="C1159" t="s">
        <v>25</v>
      </c>
      <c r="D1159" t="s">
        <v>5995</v>
      </c>
      <c r="E1159" t="s">
        <v>5996</v>
      </c>
      <c r="F1159">
        <v>10.1111</v>
      </c>
      <c r="G1159" s="45">
        <v>14732165</v>
      </c>
      <c r="H1159" t="s">
        <v>5997</v>
      </c>
      <c r="I1159" s="6" t="s">
        <v>46</v>
      </c>
      <c r="J1159" t="s">
        <v>5998</v>
      </c>
      <c r="K1159" s="9" t="s">
        <v>109</v>
      </c>
      <c r="L1159" s="32" t="s">
        <v>10240</v>
      </c>
      <c r="M1159" s="25" t="s">
        <v>5999</v>
      </c>
      <c r="N1159" t="s">
        <v>46</v>
      </c>
      <c r="O1159" t="s">
        <v>34</v>
      </c>
      <c r="P1159" t="s">
        <v>35</v>
      </c>
      <c r="Q1159" t="s">
        <v>49</v>
      </c>
      <c r="R1159" t="s">
        <v>172</v>
      </c>
      <c r="S1159" t="s">
        <v>38</v>
      </c>
      <c r="T1159" t="s">
        <v>81</v>
      </c>
      <c r="U1159" t="s">
        <v>40</v>
      </c>
      <c r="V1159" t="s">
        <v>41</v>
      </c>
      <c r="W1159" t="s">
        <v>42</v>
      </c>
      <c r="X1159" t="s">
        <v>43</v>
      </c>
    </row>
    <row r="1160" spans="1:24" ht="13.5" customHeight="1" x14ac:dyDescent="0.45">
      <c r="A1160" t="s">
        <v>6000</v>
      </c>
      <c r="B1160" t="s">
        <v>25</v>
      </c>
      <c r="C1160" t="s">
        <v>25</v>
      </c>
      <c r="D1160" t="s">
        <v>6001</v>
      </c>
      <c r="E1160" t="s">
        <v>6002</v>
      </c>
      <c r="F1160">
        <v>10.100199999999999</v>
      </c>
      <c r="G1160" s="45">
        <v>15566676</v>
      </c>
      <c r="H1160" t="s">
        <v>6003</v>
      </c>
      <c r="I1160" s="6" t="s">
        <v>29</v>
      </c>
      <c r="J1160" t="s">
        <v>6004</v>
      </c>
      <c r="K1160" s="9" t="s">
        <v>31</v>
      </c>
      <c r="L1160" s="32" t="s">
        <v>5250</v>
      </c>
      <c r="M1160" s="25" t="s">
        <v>6004</v>
      </c>
      <c r="N1160" t="s">
        <v>33</v>
      </c>
      <c r="O1160" t="s">
        <v>34</v>
      </c>
      <c r="P1160" t="s">
        <v>35</v>
      </c>
      <c r="Q1160" t="s">
        <v>61</v>
      </c>
      <c r="R1160" t="s">
        <v>172</v>
      </c>
      <c r="S1160" t="s">
        <v>38</v>
      </c>
      <c r="T1160" t="s">
        <v>39</v>
      </c>
      <c r="U1160" t="s">
        <v>40</v>
      </c>
      <c r="V1160" t="s">
        <v>80</v>
      </c>
      <c r="W1160" t="s">
        <v>42</v>
      </c>
      <c r="X1160" t="s">
        <v>1182</v>
      </c>
    </row>
    <row r="1161" spans="1:24" ht="13.5" customHeight="1" x14ac:dyDescent="0.45">
      <c r="A1161" t="s">
        <v>6005</v>
      </c>
      <c r="B1161" t="s">
        <v>25</v>
      </c>
      <c r="C1161" t="s">
        <v>25</v>
      </c>
      <c r="D1161" t="s">
        <v>6006</v>
      </c>
      <c r="E1161" t="s">
        <v>6007</v>
      </c>
      <c r="F1161">
        <v>10.100199999999999</v>
      </c>
      <c r="G1161" s="45">
        <v>21626057</v>
      </c>
      <c r="H1161" t="s">
        <v>6008</v>
      </c>
      <c r="I1161" s="6" t="s">
        <v>29</v>
      </c>
      <c r="J1161" t="s">
        <v>6009</v>
      </c>
      <c r="K1161" s="9" t="s">
        <v>31</v>
      </c>
      <c r="L1161" s="32">
        <v>2900</v>
      </c>
      <c r="M1161" s="25" t="s">
        <v>6009</v>
      </c>
      <c r="N1161" t="s">
        <v>33</v>
      </c>
      <c r="O1161" t="s">
        <v>34</v>
      </c>
      <c r="P1161" t="s">
        <v>35</v>
      </c>
      <c r="Q1161" t="s">
        <v>61</v>
      </c>
      <c r="R1161" t="s">
        <v>37</v>
      </c>
      <c r="S1161" t="s">
        <v>38</v>
      </c>
      <c r="T1161" t="s">
        <v>39</v>
      </c>
      <c r="U1161" t="s">
        <v>40</v>
      </c>
      <c r="V1161" t="s">
        <v>80</v>
      </c>
      <c r="W1161" t="s">
        <v>42</v>
      </c>
      <c r="X1161" t="s">
        <v>43</v>
      </c>
    </row>
    <row r="1162" spans="1:24" ht="13.5" customHeight="1" x14ac:dyDescent="0.45">
      <c r="A1162" t="s">
        <v>6010</v>
      </c>
      <c r="E1162" t="s">
        <v>6011</v>
      </c>
      <c r="G1162" s="45">
        <v>26933101</v>
      </c>
      <c r="H1162" t="s">
        <v>6012</v>
      </c>
      <c r="I1162" s="6" t="s">
        <v>29</v>
      </c>
      <c r="J1162" s="1" t="s">
        <v>294</v>
      </c>
      <c r="K1162" s="9" t="s">
        <v>6013</v>
      </c>
      <c r="L1162" s="32" t="s">
        <v>4763</v>
      </c>
      <c r="M1162" s="25" t="s">
        <v>6014</v>
      </c>
      <c r="N1162" t="s">
        <v>33</v>
      </c>
      <c r="O1162" s="1" t="s">
        <v>34</v>
      </c>
      <c r="Q1162" t="s">
        <v>36</v>
      </c>
      <c r="R1162" t="s">
        <v>50</v>
      </c>
      <c r="S1162" t="s">
        <v>38</v>
      </c>
      <c r="T1162" t="s">
        <v>39</v>
      </c>
      <c r="U1162" t="s">
        <v>40</v>
      </c>
      <c r="V1162" t="s">
        <v>80</v>
      </c>
      <c r="W1162" t="s">
        <v>42</v>
      </c>
      <c r="X1162" t="s">
        <v>43</v>
      </c>
    </row>
    <row r="1163" spans="1:24" ht="13.5" customHeight="1" x14ac:dyDescent="0.45">
      <c r="A1163" t="s">
        <v>6015</v>
      </c>
      <c r="B1163" t="s">
        <v>25</v>
      </c>
      <c r="C1163" t="s">
        <v>25</v>
      </c>
      <c r="D1163" t="s">
        <v>6016</v>
      </c>
      <c r="E1163" t="s">
        <v>6017</v>
      </c>
      <c r="F1163">
        <v>10.1111</v>
      </c>
      <c r="G1163" s="45">
        <v>16000560</v>
      </c>
      <c r="H1163" t="s">
        <v>6018</v>
      </c>
      <c r="I1163" s="6" t="s">
        <v>29</v>
      </c>
      <c r="J1163" s="14" t="s">
        <v>74</v>
      </c>
      <c r="K1163" s="9" t="s">
        <v>31</v>
      </c>
      <c r="L1163" s="32" t="s">
        <v>642</v>
      </c>
      <c r="M1163" s="25" t="s">
        <v>237</v>
      </c>
      <c r="N1163" t="s">
        <v>33</v>
      </c>
      <c r="O1163" t="s">
        <v>34</v>
      </c>
      <c r="P1163" t="s">
        <v>35</v>
      </c>
      <c r="Q1163" t="s">
        <v>61</v>
      </c>
      <c r="R1163" t="s">
        <v>172</v>
      </c>
      <c r="S1163" t="s">
        <v>38</v>
      </c>
      <c r="T1163" t="s">
        <v>39</v>
      </c>
      <c r="U1163" t="s">
        <v>40</v>
      </c>
      <c r="V1163" t="s">
        <v>41</v>
      </c>
      <c r="W1163" t="s">
        <v>42</v>
      </c>
      <c r="X1163" t="s">
        <v>43</v>
      </c>
    </row>
    <row r="1164" spans="1:24" ht="13.5" customHeight="1" x14ac:dyDescent="0.45">
      <c r="A1164" t="s">
        <v>6019</v>
      </c>
      <c r="E1164" s="6" t="s">
        <v>6020</v>
      </c>
      <c r="G1164" s="50">
        <v>19307837</v>
      </c>
      <c r="H1164" t="s">
        <v>6021</v>
      </c>
      <c r="I1164" s="6" t="s">
        <v>29</v>
      </c>
      <c r="J1164" s="8" t="s">
        <v>74</v>
      </c>
      <c r="K1164" s="9" t="s">
        <v>31</v>
      </c>
      <c r="L1164" s="32">
        <v>3570</v>
      </c>
      <c r="M1164" t="s">
        <v>77</v>
      </c>
      <c r="N1164" t="s">
        <v>33</v>
      </c>
      <c r="O1164" t="s">
        <v>34</v>
      </c>
      <c r="P1164" t="s">
        <v>79</v>
      </c>
      <c r="Q1164" t="s">
        <v>79</v>
      </c>
      <c r="R1164" t="s">
        <v>172</v>
      </c>
      <c r="S1164" t="s">
        <v>38</v>
      </c>
      <c r="T1164" t="s">
        <v>81</v>
      </c>
      <c r="U1164" t="s">
        <v>40</v>
      </c>
      <c r="V1164" t="s">
        <v>81</v>
      </c>
      <c r="W1164" t="s">
        <v>42</v>
      </c>
      <c r="X1164" t="s">
        <v>43</v>
      </c>
    </row>
    <row r="1165" spans="1:24" x14ac:dyDescent="0.45">
      <c r="A1165" t="s">
        <v>6022</v>
      </c>
      <c r="B1165" t="s">
        <v>25</v>
      </c>
      <c r="C1165" t="s">
        <v>25</v>
      </c>
      <c r="D1165" t="s">
        <v>6023</v>
      </c>
      <c r="E1165" t="s">
        <v>6024</v>
      </c>
      <c r="F1165">
        <v>10.1111</v>
      </c>
      <c r="G1165" s="45">
        <v>13468138</v>
      </c>
      <c r="H1165" t="s">
        <v>6025</v>
      </c>
      <c r="I1165" s="6" t="s">
        <v>29</v>
      </c>
      <c r="J1165" t="s">
        <v>6026</v>
      </c>
      <c r="K1165" s="9" t="s">
        <v>31</v>
      </c>
      <c r="L1165" s="32" t="s">
        <v>1592</v>
      </c>
      <c r="M1165" s="25" t="s">
        <v>6026</v>
      </c>
      <c r="N1165" t="s">
        <v>33</v>
      </c>
      <c r="O1165" t="s">
        <v>34</v>
      </c>
      <c r="P1165" t="s">
        <v>35</v>
      </c>
      <c r="Q1165" t="s">
        <v>61</v>
      </c>
      <c r="R1165" t="s">
        <v>172</v>
      </c>
      <c r="S1165" t="s">
        <v>38</v>
      </c>
      <c r="T1165" t="s">
        <v>39</v>
      </c>
      <c r="U1165" t="s">
        <v>40</v>
      </c>
      <c r="V1165" t="s">
        <v>41</v>
      </c>
      <c r="W1165" t="s">
        <v>42</v>
      </c>
      <c r="X1165" t="s">
        <v>53</v>
      </c>
    </row>
    <row r="1166" spans="1:24" x14ac:dyDescent="0.45">
      <c r="A1166" t="s">
        <v>6027</v>
      </c>
      <c r="B1166" t="s">
        <v>25</v>
      </c>
      <c r="C1166" t="s">
        <v>25</v>
      </c>
      <c r="E1166" t="s">
        <v>6028</v>
      </c>
      <c r="F1166">
        <v>10.1111</v>
      </c>
      <c r="G1166" s="45">
        <v>17530407</v>
      </c>
      <c r="H1166" t="s">
        <v>6029</v>
      </c>
      <c r="I1166" s="6" t="s">
        <v>46</v>
      </c>
      <c r="J1166" s="14" t="s">
        <v>6030</v>
      </c>
      <c r="K1166" s="9" t="s">
        <v>109</v>
      </c>
      <c r="L1166" s="32" t="s">
        <v>786</v>
      </c>
      <c r="M1166" s="25" t="s">
        <v>6031</v>
      </c>
      <c r="N1166" t="s">
        <v>46</v>
      </c>
      <c r="O1166" t="s">
        <v>34</v>
      </c>
      <c r="P1166" t="s">
        <v>35</v>
      </c>
      <c r="Q1166" t="s">
        <v>49</v>
      </c>
      <c r="R1166" t="s">
        <v>41</v>
      </c>
      <c r="S1166" t="s">
        <v>38</v>
      </c>
      <c r="T1166" t="s">
        <v>93</v>
      </c>
      <c r="U1166" t="s">
        <v>40</v>
      </c>
      <c r="V1166" t="s">
        <v>41</v>
      </c>
      <c r="W1166" t="s">
        <v>42</v>
      </c>
      <c r="X1166" t="s">
        <v>53</v>
      </c>
    </row>
    <row r="1167" spans="1:24" ht="13.5" customHeight="1" x14ac:dyDescent="0.45">
      <c r="A1167" t="s">
        <v>6032</v>
      </c>
      <c r="B1167" t="s">
        <v>25</v>
      </c>
      <c r="C1167" t="s">
        <v>25</v>
      </c>
      <c r="D1167" t="s">
        <v>6033</v>
      </c>
      <c r="E1167" t="s">
        <v>6034</v>
      </c>
      <c r="F1167">
        <v>10.100199999999999</v>
      </c>
      <c r="G1167" s="45">
        <v>15566676</v>
      </c>
      <c r="H1167" t="s">
        <v>6035</v>
      </c>
      <c r="I1167" t="s">
        <v>46</v>
      </c>
      <c r="J1167" t="s">
        <v>6036</v>
      </c>
      <c r="K1167" s="9" t="s">
        <v>59</v>
      </c>
      <c r="L1167" s="32" t="s">
        <v>763</v>
      </c>
      <c r="M1167" t="s">
        <v>6037</v>
      </c>
      <c r="N1167" t="s">
        <v>46</v>
      </c>
      <c r="O1167" t="str">
        <f>"http://onlinelibrary.wiley.com/page/journal/20401124/homepage/open_access_license_and_copyright.htm"</f>
        <v>http://onlinelibrary.wiley.com/page/journal/20401124/homepage/open_access_license_and_copyright.htm</v>
      </c>
      <c r="P1167" t="s">
        <v>35</v>
      </c>
      <c r="Q1167" t="s">
        <v>49</v>
      </c>
      <c r="R1167" t="s">
        <v>172</v>
      </c>
      <c r="S1167" t="s">
        <v>38</v>
      </c>
      <c r="T1167" t="s">
        <v>39</v>
      </c>
      <c r="U1167" t="s">
        <v>40</v>
      </c>
      <c r="V1167" t="s">
        <v>41</v>
      </c>
      <c r="W1167" t="s">
        <v>42</v>
      </c>
      <c r="X1167" t="s">
        <v>53</v>
      </c>
    </row>
    <row r="1168" spans="1:24" ht="13.5" customHeight="1" x14ac:dyDescent="0.45">
      <c r="A1168" s="38" t="s">
        <v>6038</v>
      </c>
      <c r="B1168" t="s">
        <v>6039</v>
      </c>
      <c r="E1168">
        <v>23146753</v>
      </c>
      <c r="G1168" s="45">
        <v>23146753</v>
      </c>
      <c r="H1168" t="s">
        <v>6040</v>
      </c>
      <c r="I1168" t="s">
        <v>46</v>
      </c>
      <c r="J1168" t="s">
        <v>6041</v>
      </c>
      <c r="K1168" s="9" t="s">
        <v>48</v>
      </c>
      <c r="L1168" s="32" t="s">
        <v>5250</v>
      </c>
      <c r="M1168" t="s">
        <v>6041</v>
      </c>
      <c r="N1168" t="s">
        <v>46</v>
      </c>
      <c r="O1168" t="s">
        <v>34</v>
      </c>
      <c r="P1168" t="s">
        <v>35</v>
      </c>
      <c r="Q1168" t="s">
        <v>49</v>
      </c>
      <c r="R1168" t="s">
        <v>50</v>
      </c>
      <c r="S1168" t="s">
        <v>51</v>
      </c>
      <c r="T1168" t="s">
        <v>39</v>
      </c>
      <c r="U1168" t="s">
        <v>6042</v>
      </c>
      <c r="V1168" t="s">
        <v>41</v>
      </c>
      <c r="W1168" t="s">
        <v>6042</v>
      </c>
      <c r="X1168" t="s">
        <v>53</v>
      </c>
    </row>
    <row r="1169" spans="1:24" ht="13.5" customHeight="1" x14ac:dyDescent="0.45">
      <c r="A1169" t="s">
        <v>6043</v>
      </c>
      <c r="B1169" t="s">
        <v>25</v>
      </c>
      <c r="C1169" t="s">
        <v>25</v>
      </c>
      <c r="D1169" t="s">
        <v>6044</v>
      </c>
      <c r="E1169" t="s">
        <v>6045</v>
      </c>
      <c r="F1169">
        <v>10.1111</v>
      </c>
      <c r="G1169" s="45">
        <v>17512980</v>
      </c>
      <c r="H1169" t="s">
        <v>6046</v>
      </c>
      <c r="I1169" s="6" t="s">
        <v>29</v>
      </c>
      <c r="J1169" s="8" t="s">
        <v>6047</v>
      </c>
      <c r="K1169" s="9" t="s">
        <v>31</v>
      </c>
      <c r="L1169" s="32" t="s">
        <v>871</v>
      </c>
      <c r="M1169" s="1" t="s">
        <v>6047</v>
      </c>
      <c r="N1169" t="s">
        <v>33</v>
      </c>
      <c r="O1169" t="s">
        <v>34</v>
      </c>
      <c r="P1169" t="s">
        <v>35</v>
      </c>
      <c r="Q1169" t="s">
        <v>61</v>
      </c>
      <c r="R1169" t="s">
        <v>172</v>
      </c>
      <c r="S1169" t="s">
        <v>38</v>
      </c>
      <c r="T1169" t="s">
        <v>39</v>
      </c>
      <c r="U1169" t="s">
        <v>40</v>
      </c>
      <c r="V1169" t="s">
        <v>41</v>
      </c>
      <c r="W1169" t="s">
        <v>42</v>
      </c>
      <c r="X1169" t="s">
        <v>53</v>
      </c>
    </row>
    <row r="1170" spans="1:24" ht="13.5" customHeight="1" x14ac:dyDescent="0.45">
      <c r="A1170" t="s">
        <v>6048</v>
      </c>
      <c r="B1170" t="s">
        <v>25</v>
      </c>
      <c r="C1170" t="s">
        <v>25</v>
      </c>
      <c r="D1170" t="s">
        <v>6049</v>
      </c>
      <c r="E1170" t="s">
        <v>6050</v>
      </c>
      <c r="F1170">
        <v>10.1111</v>
      </c>
      <c r="G1170" s="45">
        <v>13652745</v>
      </c>
      <c r="H1170" t="s">
        <v>6051</v>
      </c>
      <c r="I1170" s="6" t="s">
        <v>29</v>
      </c>
      <c r="J1170" t="s">
        <v>6052</v>
      </c>
      <c r="K1170" s="9" t="s">
        <v>31</v>
      </c>
      <c r="L1170" s="32" t="s">
        <v>301</v>
      </c>
      <c r="M1170" s="1" t="s">
        <v>237</v>
      </c>
      <c r="N1170" t="s">
        <v>33</v>
      </c>
      <c r="O1170" s="8" t="s">
        <v>6053</v>
      </c>
      <c r="P1170" t="s">
        <v>79</v>
      </c>
      <c r="Q1170" t="s">
        <v>79</v>
      </c>
      <c r="R1170" t="s">
        <v>41</v>
      </c>
      <c r="S1170" t="s">
        <v>38</v>
      </c>
      <c r="T1170" t="s">
        <v>39</v>
      </c>
      <c r="U1170" t="s">
        <v>40</v>
      </c>
      <c r="V1170" t="s">
        <v>41</v>
      </c>
      <c r="W1170" t="s">
        <v>42</v>
      </c>
      <c r="X1170" t="s">
        <v>43</v>
      </c>
    </row>
    <row r="1171" spans="1:24" ht="13.5" customHeight="1" x14ac:dyDescent="0.45">
      <c r="A1171" t="s">
        <v>6054</v>
      </c>
      <c r="B1171" t="s">
        <v>25</v>
      </c>
      <c r="C1171" t="s">
        <v>25</v>
      </c>
      <c r="D1171" t="s">
        <v>6055</v>
      </c>
      <c r="E1171" t="s">
        <v>6056</v>
      </c>
      <c r="F1171">
        <v>10.1111</v>
      </c>
      <c r="G1171" s="45">
        <v>14676419</v>
      </c>
      <c r="H1171" t="s">
        <v>6057</v>
      </c>
      <c r="I1171" s="6" t="s">
        <v>29</v>
      </c>
      <c r="J1171" t="s">
        <v>6058</v>
      </c>
      <c r="K1171" s="9" t="s">
        <v>31</v>
      </c>
      <c r="L1171" s="32" t="s">
        <v>718</v>
      </c>
      <c r="M1171" s="25" t="s">
        <v>6058</v>
      </c>
      <c r="N1171" t="s">
        <v>33</v>
      </c>
      <c r="O1171" t="s">
        <v>34</v>
      </c>
      <c r="P1171" t="s">
        <v>35</v>
      </c>
      <c r="Q1171" t="s">
        <v>36</v>
      </c>
      <c r="R1171" t="s">
        <v>50</v>
      </c>
      <c r="S1171" t="s">
        <v>38</v>
      </c>
      <c r="T1171" t="s">
        <v>39</v>
      </c>
      <c r="U1171" t="s">
        <v>40</v>
      </c>
      <c r="V1171" t="s">
        <v>41</v>
      </c>
      <c r="W1171" t="s">
        <v>42</v>
      </c>
      <c r="X1171" t="s">
        <v>43</v>
      </c>
    </row>
    <row r="1172" spans="1:24" ht="13.5" customHeight="1" x14ac:dyDescent="0.45">
      <c r="A1172" t="s">
        <v>6059</v>
      </c>
      <c r="B1172" t="s">
        <v>25</v>
      </c>
      <c r="C1172" t="s">
        <v>25</v>
      </c>
      <c r="D1172" t="s">
        <v>6060</v>
      </c>
      <c r="E1172" t="s">
        <v>6061</v>
      </c>
      <c r="F1172">
        <v>10.1111</v>
      </c>
      <c r="G1172" s="45">
        <v>15309134</v>
      </c>
      <c r="H1172" t="s">
        <v>6062</v>
      </c>
      <c r="I1172" s="6" t="s">
        <v>29</v>
      </c>
      <c r="J1172" t="s">
        <v>6063</v>
      </c>
      <c r="K1172" s="9" t="s">
        <v>31</v>
      </c>
      <c r="L1172" s="32" t="s">
        <v>32</v>
      </c>
      <c r="M1172" s="1" t="s">
        <v>6063</v>
      </c>
      <c r="N1172" t="s">
        <v>33</v>
      </c>
      <c r="O1172" t="s">
        <v>34</v>
      </c>
      <c r="P1172" t="s">
        <v>35</v>
      </c>
      <c r="Q1172" t="s">
        <v>36</v>
      </c>
      <c r="R1172" t="s">
        <v>50</v>
      </c>
      <c r="S1172" t="s">
        <v>38</v>
      </c>
      <c r="T1172" t="s">
        <v>39</v>
      </c>
      <c r="U1172" t="s">
        <v>40</v>
      </c>
      <c r="V1172" t="s">
        <v>41</v>
      </c>
      <c r="W1172" t="s">
        <v>42</v>
      </c>
      <c r="X1172" t="s">
        <v>53</v>
      </c>
    </row>
    <row r="1173" spans="1:24" ht="13.5" customHeight="1" x14ac:dyDescent="0.45">
      <c r="A1173" t="s">
        <v>6064</v>
      </c>
      <c r="B1173" t="s">
        <v>25</v>
      </c>
      <c r="C1173" t="s">
        <v>25</v>
      </c>
      <c r="D1173" t="s">
        <v>6065</v>
      </c>
      <c r="E1173" t="s">
        <v>6066</v>
      </c>
      <c r="F1173">
        <v>10.1111</v>
      </c>
      <c r="G1173" s="45">
        <v>17453984</v>
      </c>
      <c r="H1173" t="s">
        <v>6067</v>
      </c>
      <c r="I1173" t="s">
        <v>86</v>
      </c>
      <c r="J1173" t="s">
        <v>77</v>
      </c>
      <c r="K1173" t="s">
        <v>486</v>
      </c>
      <c r="L1173" s="32" t="s">
        <v>5250</v>
      </c>
      <c r="M1173" t="s">
        <v>77</v>
      </c>
      <c r="N1173" t="s">
        <v>33</v>
      </c>
      <c r="O1173" t="s">
        <v>34</v>
      </c>
      <c r="P1173" t="s">
        <v>35</v>
      </c>
      <c r="Q1173" t="s">
        <v>36</v>
      </c>
      <c r="R1173" t="s">
        <v>415</v>
      </c>
      <c r="S1173" t="s">
        <v>38</v>
      </c>
      <c r="T1173" t="s">
        <v>93</v>
      </c>
      <c r="U1173" t="s">
        <v>6068</v>
      </c>
      <c r="V1173" t="s">
        <v>80</v>
      </c>
      <c r="W1173" t="s">
        <v>42</v>
      </c>
      <c r="X1173" t="s">
        <v>43</v>
      </c>
    </row>
    <row r="1174" spans="1:24" ht="13.5" customHeight="1" x14ac:dyDescent="0.45">
      <c r="A1174" t="s">
        <v>6069</v>
      </c>
      <c r="E1174" t="s">
        <v>6070</v>
      </c>
      <c r="G1174" s="45">
        <v>27677451</v>
      </c>
      <c r="H1174" t="s">
        <v>6071</v>
      </c>
      <c r="I1174" s="6" t="s">
        <v>29</v>
      </c>
      <c r="J1174" s="1" t="s">
        <v>294</v>
      </c>
      <c r="K1174" s="9" t="s">
        <v>109</v>
      </c>
      <c r="L1174" s="32">
        <v>2810</v>
      </c>
      <c r="M1174" s="1" t="s">
        <v>6072</v>
      </c>
      <c r="N1174" t="s">
        <v>33</v>
      </c>
      <c r="O1174" t="s">
        <v>34</v>
      </c>
      <c r="Q1174" t="s">
        <v>36</v>
      </c>
      <c r="R1174" t="s">
        <v>172</v>
      </c>
      <c r="S1174" t="s">
        <v>38</v>
      </c>
      <c r="T1174" t="s">
        <v>39</v>
      </c>
      <c r="U1174" t="s">
        <v>40</v>
      </c>
      <c r="V1174" t="s">
        <v>80</v>
      </c>
      <c r="W1174" t="s">
        <v>42</v>
      </c>
      <c r="X1174" t="s">
        <v>43</v>
      </c>
    </row>
    <row r="1175" spans="1:24" ht="13.5" customHeight="1" x14ac:dyDescent="0.45">
      <c r="A1175" s="38" t="s">
        <v>6073</v>
      </c>
      <c r="B1175" t="s">
        <v>6073</v>
      </c>
      <c r="E1175">
        <v>20900155</v>
      </c>
      <c r="G1175" s="45">
        <v>20900155</v>
      </c>
      <c r="H1175" t="s">
        <v>6074</v>
      </c>
      <c r="I1175" t="s">
        <v>46</v>
      </c>
      <c r="J1175" t="s">
        <v>6075</v>
      </c>
      <c r="K1175" s="9" t="s">
        <v>48</v>
      </c>
      <c r="L1175" s="32" t="s">
        <v>10259</v>
      </c>
      <c r="M1175" t="s">
        <v>6075</v>
      </c>
      <c r="N1175" t="s">
        <v>46</v>
      </c>
      <c r="O1175" t="s">
        <v>34</v>
      </c>
      <c r="P1175" t="s">
        <v>35</v>
      </c>
      <c r="Q1175" t="s">
        <v>49</v>
      </c>
      <c r="R1175" t="s">
        <v>50</v>
      </c>
      <c r="S1175" t="s">
        <v>51</v>
      </c>
      <c r="T1175" t="s">
        <v>39</v>
      </c>
      <c r="U1175" t="s">
        <v>6076</v>
      </c>
      <c r="V1175" t="s">
        <v>41</v>
      </c>
      <c r="W1175" t="s">
        <v>6076</v>
      </c>
      <c r="X1175" t="s">
        <v>53</v>
      </c>
    </row>
    <row r="1176" spans="1:24" ht="13.5" customHeight="1" x14ac:dyDescent="0.45">
      <c r="A1176" t="s">
        <v>6077</v>
      </c>
      <c r="B1176" t="s">
        <v>25</v>
      </c>
      <c r="C1176" t="s">
        <v>25</v>
      </c>
      <c r="D1176" t="s">
        <v>6078</v>
      </c>
      <c r="E1176" t="s">
        <v>6079</v>
      </c>
      <c r="F1176">
        <v>10.1111</v>
      </c>
      <c r="G1176" s="45">
        <v>17401461</v>
      </c>
      <c r="H1176" t="s">
        <v>6080</v>
      </c>
      <c r="I1176" s="6" t="s">
        <v>29</v>
      </c>
      <c r="J1176" t="s">
        <v>6081</v>
      </c>
      <c r="K1176" s="9" t="s">
        <v>31</v>
      </c>
      <c r="L1176" s="32" t="s">
        <v>152</v>
      </c>
      <c r="M1176" s="1" t="s">
        <v>6081</v>
      </c>
      <c r="N1176" t="s">
        <v>78</v>
      </c>
      <c r="O1176" s="1" t="s">
        <v>6082</v>
      </c>
      <c r="P1176" t="s">
        <v>35</v>
      </c>
      <c r="Q1176" t="s">
        <v>79</v>
      </c>
      <c r="R1176" t="s">
        <v>172</v>
      </c>
      <c r="S1176" t="s">
        <v>38</v>
      </c>
      <c r="T1176" t="s">
        <v>39</v>
      </c>
      <c r="U1176" t="s">
        <v>40</v>
      </c>
      <c r="V1176" t="s">
        <v>41</v>
      </c>
      <c r="W1176" t="s">
        <v>42</v>
      </c>
      <c r="X1176" t="s">
        <v>43</v>
      </c>
    </row>
    <row r="1177" spans="1:24" ht="13.5" customHeight="1" x14ac:dyDescent="0.45">
      <c r="A1177" t="s">
        <v>6083</v>
      </c>
      <c r="B1177" t="s">
        <v>25</v>
      </c>
      <c r="C1177" t="s">
        <v>25</v>
      </c>
      <c r="D1177" t="s">
        <v>6084</v>
      </c>
      <c r="E1177" t="s">
        <v>6085</v>
      </c>
      <c r="F1177">
        <v>10.100199999999999</v>
      </c>
      <c r="G1177" s="45">
        <v>21611920</v>
      </c>
      <c r="H1177" t="s">
        <v>6086</v>
      </c>
      <c r="I1177" s="6" t="s">
        <v>29</v>
      </c>
      <c r="J1177" t="s">
        <v>6087</v>
      </c>
      <c r="K1177" s="9" t="s">
        <v>31</v>
      </c>
      <c r="L1177" s="32" t="s">
        <v>5250</v>
      </c>
      <c r="M1177" s="1" t="s">
        <v>6087</v>
      </c>
      <c r="N1177" t="s">
        <v>33</v>
      </c>
      <c r="O1177" t="s">
        <v>34</v>
      </c>
      <c r="P1177" t="s">
        <v>35</v>
      </c>
      <c r="Q1177" t="s">
        <v>61</v>
      </c>
      <c r="R1177" t="s">
        <v>172</v>
      </c>
      <c r="S1177" t="s">
        <v>38</v>
      </c>
      <c r="T1177" t="s">
        <v>39</v>
      </c>
      <c r="U1177" t="s">
        <v>40</v>
      </c>
      <c r="V1177" t="s">
        <v>80</v>
      </c>
      <c r="W1177" t="s">
        <v>42</v>
      </c>
      <c r="X1177" t="s">
        <v>43</v>
      </c>
    </row>
    <row r="1178" spans="1:24" ht="13.5" customHeight="1" x14ac:dyDescent="0.45">
      <c r="A1178" s="38" t="s">
        <v>6088</v>
      </c>
      <c r="B1178" t="s">
        <v>6088</v>
      </c>
      <c r="E1178">
        <v>23144912</v>
      </c>
      <c r="G1178" s="45">
        <v>23144912</v>
      </c>
      <c r="H1178" t="s">
        <v>6089</v>
      </c>
      <c r="I1178" t="s">
        <v>46</v>
      </c>
      <c r="J1178" t="s">
        <v>6090</v>
      </c>
      <c r="K1178" s="9" t="s">
        <v>48</v>
      </c>
      <c r="L1178" s="32">
        <v>1150</v>
      </c>
      <c r="M1178" t="s">
        <v>6090</v>
      </c>
      <c r="N1178" t="s">
        <v>46</v>
      </c>
      <c r="O1178" t="s">
        <v>34</v>
      </c>
      <c r="P1178" t="s">
        <v>35</v>
      </c>
      <c r="Q1178" t="s">
        <v>49</v>
      </c>
      <c r="R1178" t="s">
        <v>50</v>
      </c>
      <c r="S1178" t="s">
        <v>51</v>
      </c>
      <c r="T1178" t="s">
        <v>39</v>
      </c>
      <c r="U1178" t="s">
        <v>6091</v>
      </c>
      <c r="V1178" t="s">
        <v>41</v>
      </c>
      <c r="W1178" t="s">
        <v>6091</v>
      </c>
      <c r="X1178" t="s">
        <v>53</v>
      </c>
    </row>
    <row r="1179" spans="1:24" ht="13.5" customHeight="1" x14ac:dyDescent="0.45">
      <c r="A1179" t="s">
        <v>6092</v>
      </c>
      <c r="B1179" t="s">
        <v>25</v>
      </c>
      <c r="C1179" t="s">
        <v>25</v>
      </c>
      <c r="D1179" t="s">
        <v>6093</v>
      </c>
      <c r="E1179" t="s">
        <v>6094</v>
      </c>
      <c r="F1179">
        <v>10.100199999999999</v>
      </c>
      <c r="G1179" s="45">
        <v>21689830</v>
      </c>
      <c r="H1179" t="s">
        <v>6095</v>
      </c>
      <c r="I1179" s="6" t="s">
        <v>29</v>
      </c>
      <c r="J1179" t="s">
        <v>77</v>
      </c>
      <c r="K1179" s="9" t="s">
        <v>31</v>
      </c>
      <c r="L1179" s="32" t="s">
        <v>515</v>
      </c>
      <c r="M1179" t="s">
        <v>77</v>
      </c>
      <c r="N1179" t="s">
        <v>33</v>
      </c>
      <c r="O1179" t="s">
        <v>34</v>
      </c>
      <c r="P1179" t="s">
        <v>35</v>
      </c>
      <c r="Q1179" t="s">
        <v>61</v>
      </c>
      <c r="R1179" t="s">
        <v>172</v>
      </c>
      <c r="S1179" t="s">
        <v>38</v>
      </c>
      <c r="T1179" t="s">
        <v>39</v>
      </c>
      <c r="U1179" t="s">
        <v>40</v>
      </c>
      <c r="V1179" t="s">
        <v>41</v>
      </c>
      <c r="W1179" t="s">
        <v>42</v>
      </c>
      <c r="X1179" t="s">
        <v>43</v>
      </c>
    </row>
    <row r="1180" spans="1:24" ht="13.5" customHeight="1" x14ac:dyDescent="0.45">
      <c r="A1180" s="38" t="s">
        <v>6096</v>
      </c>
      <c r="B1180" t="s">
        <v>6096</v>
      </c>
      <c r="E1180">
        <v>16879813</v>
      </c>
      <c r="G1180" s="45">
        <v>16879813</v>
      </c>
      <c r="H1180" t="s">
        <v>6097</v>
      </c>
      <c r="I1180" t="s">
        <v>46</v>
      </c>
      <c r="J1180" t="s">
        <v>6098</v>
      </c>
      <c r="K1180" s="9" t="s">
        <v>48</v>
      </c>
      <c r="L1180" s="32" t="s">
        <v>6099</v>
      </c>
      <c r="M1180" t="s">
        <v>6098</v>
      </c>
      <c r="N1180" t="s">
        <v>46</v>
      </c>
      <c r="O1180" t="s">
        <v>34</v>
      </c>
      <c r="P1180" t="s">
        <v>35</v>
      </c>
      <c r="Q1180" t="s">
        <v>49</v>
      </c>
      <c r="R1180" t="s">
        <v>50</v>
      </c>
      <c r="S1180" t="s">
        <v>51</v>
      </c>
      <c r="T1180" t="s">
        <v>39</v>
      </c>
      <c r="U1180" t="s">
        <v>6100</v>
      </c>
      <c r="V1180" t="s">
        <v>41</v>
      </c>
      <c r="W1180" t="s">
        <v>6100</v>
      </c>
      <c r="X1180" t="s">
        <v>53</v>
      </c>
    </row>
    <row r="1181" spans="1:24" ht="13.5" customHeight="1" x14ac:dyDescent="0.45">
      <c r="A1181" t="s">
        <v>6101</v>
      </c>
      <c r="E1181" t="s">
        <v>6102</v>
      </c>
      <c r="G1181" s="45">
        <v>15372537</v>
      </c>
      <c r="H1181" t="s">
        <v>6103</v>
      </c>
      <c r="I1181" s="6" t="s">
        <v>29</v>
      </c>
      <c r="J1181" s="14" t="s">
        <v>6104</v>
      </c>
      <c r="K1181" s="9" t="s">
        <v>31</v>
      </c>
      <c r="L1181" s="32">
        <v>1910</v>
      </c>
      <c r="M1181" s="14" t="s">
        <v>6104</v>
      </c>
      <c r="N1181" t="s">
        <v>33</v>
      </c>
      <c r="O1181" t="s">
        <v>34</v>
      </c>
      <c r="P1181" t="s">
        <v>35</v>
      </c>
      <c r="Q1181" t="s">
        <v>61</v>
      </c>
      <c r="R1181" t="s">
        <v>50</v>
      </c>
      <c r="S1181" t="s">
        <v>560</v>
      </c>
      <c r="T1181" t="s">
        <v>39</v>
      </c>
      <c r="U1181" s="14" t="s">
        <v>560</v>
      </c>
      <c r="V1181" t="s">
        <v>41</v>
      </c>
      <c r="W1181" s="15" t="s">
        <v>6105</v>
      </c>
      <c r="X1181" t="s">
        <v>53</v>
      </c>
    </row>
    <row r="1182" spans="1:24" ht="13.5" customHeight="1" x14ac:dyDescent="0.45">
      <c r="A1182" t="s">
        <v>6106</v>
      </c>
      <c r="B1182" t="s">
        <v>25</v>
      </c>
      <c r="C1182" t="s">
        <v>25</v>
      </c>
      <c r="D1182" t="s">
        <v>6107</v>
      </c>
      <c r="E1182" t="s">
        <v>6108</v>
      </c>
      <c r="F1182">
        <v>10.1111</v>
      </c>
      <c r="G1182" s="45">
        <v>17088240</v>
      </c>
      <c r="H1182" t="s">
        <v>6109</v>
      </c>
      <c r="I1182" s="6" t="s">
        <v>29</v>
      </c>
      <c r="J1182" t="s">
        <v>6110</v>
      </c>
      <c r="K1182" s="9" t="s">
        <v>31</v>
      </c>
      <c r="L1182" s="32" t="s">
        <v>2585</v>
      </c>
      <c r="M1182" s="25" t="s">
        <v>6110</v>
      </c>
      <c r="N1182" t="s">
        <v>33</v>
      </c>
      <c r="O1182" t="s">
        <v>34</v>
      </c>
      <c r="P1182" t="s">
        <v>35</v>
      </c>
      <c r="Q1182" t="s">
        <v>61</v>
      </c>
      <c r="R1182" t="s">
        <v>172</v>
      </c>
      <c r="S1182" t="s">
        <v>38</v>
      </c>
      <c r="T1182" t="s">
        <v>39</v>
      </c>
      <c r="U1182" t="s">
        <v>40</v>
      </c>
      <c r="V1182" t="s">
        <v>41</v>
      </c>
      <c r="W1182" t="s">
        <v>42</v>
      </c>
      <c r="X1182" t="s">
        <v>43</v>
      </c>
    </row>
    <row r="1183" spans="1:24" ht="13.5" customHeight="1" x14ac:dyDescent="0.45">
      <c r="A1183" t="s">
        <v>6111</v>
      </c>
      <c r="B1183" t="s">
        <v>25</v>
      </c>
      <c r="C1183" t="s">
        <v>25</v>
      </c>
      <c r="D1183" t="s">
        <v>6112</v>
      </c>
      <c r="E1183" t="s">
        <v>6113</v>
      </c>
      <c r="F1183">
        <v>10.1111</v>
      </c>
      <c r="G1183" s="45">
        <v>15507408</v>
      </c>
      <c r="H1183" t="s">
        <v>6114</v>
      </c>
      <c r="I1183" s="6" t="s">
        <v>29</v>
      </c>
      <c r="J1183" t="s">
        <v>6115</v>
      </c>
      <c r="K1183" s="9" t="s">
        <v>31</v>
      </c>
      <c r="L1183" s="32" t="s">
        <v>786</v>
      </c>
      <c r="M1183" s="1" t="s">
        <v>6115</v>
      </c>
      <c r="N1183" t="s">
        <v>33</v>
      </c>
      <c r="O1183" t="s">
        <v>34</v>
      </c>
      <c r="P1183" t="s">
        <v>35</v>
      </c>
      <c r="Q1183" t="s">
        <v>61</v>
      </c>
      <c r="R1183" t="s">
        <v>37</v>
      </c>
      <c r="S1183" t="s">
        <v>38</v>
      </c>
      <c r="T1183" t="s">
        <v>39</v>
      </c>
      <c r="U1183" t="s">
        <v>40</v>
      </c>
      <c r="V1183" t="s">
        <v>41</v>
      </c>
      <c r="W1183" t="s">
        <v>42</v>
      </c>
      <c r="X1183" t="s">
        <v>53</v>
      </c>
    </row>
    <row r="1184" spans="1:24" ht="13.5" customHeight="1" x14ac:dyDescent="0.45">
      <c r="A1184" t="s">
        <v>6116</v>
      </c>
      <c r="B1184" t="s">
        <v>25</v>
      </c>
      <c r="C1184" t="s">
        <v>25</v>
      </c>
      <c r="D1184" t="s">
        <v>6117</v>
      </c>
      <c r="E1184" t="s">
        <v>6118</v>
      </c>
      <c r="F1184">
        <v>10.1111</v>
      </c>
      <c r="G1184" s="45">
        <v>13652753</v>
      </c>
      <c r="H1184" t="s">
        <v>6119</v>
      </c>
      <c r="I1184" s="6" t="s">
        <v>29</v>
      </c>
      <c r="J1184" t="s">
        <v>6120</v>
      </c>
      <c r="K1184" s="9" t="s">
        <v>31</v>
      </c>
      <c r="L1184" s="32" t="s">
        <v>376</v>
      </c>
      <c r="M1184" s="1" t="s">
        <v>237</v>
      </c>
      <c r="N1184" t="s">
        <v>33</v>
      </c>
      <c r="O1184" t="s">
        <v>34</v>
      </c>
      <c r="P1184" t="s">
        <v>35</v>
      </c>
      <c r="Q1184" t="s">
        <v>61</v>
      </c>
      <c r="R1184" t="s">
        <v>172</v>
      </c>
      <c r="S1184" t="s">
        <v>38</v>
      </c>
      <c r="T1184" t="s">
        <v>39</v>
      </c>
      <c r="U1184" t="s">
        <v>40</v>
      </c>
      <c r="V1184" t="s">
        <v>41</v>
      </c>
      <c r="W1184" t="s">
        <v>42</v>
      </c>
      <c r="X1184" t="s">
        <v>53</v>
      </c>
    </row>
    <row r="1185" spans="1:24" ht="13.5" customHeight="1" x14ac:dyDescent="0.45">
      <c r="A1185" t="s">
        <v>6121</v>
      </c>
      <c r="B1185" t="s">
        <v>25</v>
      </c>
      <c r="C1185" t="s">
        <v>25</v>
      </c>
      <c r="D1185" t="s">
        <v>6122</v>
      </c>
      <c r="E1185" t="s">
        <v>6123</v>
      </c>
      <c r="F1185">
        <v>10.1111</v>
      </c>
      <c r="G1185" s="45">
        <v>17565391</v>
      </c>
      <c r="H1185" t="s">
        <v>6124</v>
      </c>
      <c r="I1185" s="6" t="s">
        <v>29</v>
      </c>
      <c r="J1185" t="s">
        <v>6125</v>
      </c>
      <c r="K1185" s="9" t="s">
        <v>31</v>
      </c>
      <c r="L1185" s="32" t="s">
        <v>661</v>
      </c>
      <c r="M1185" s="1" t="s">
        <v>6125</v>
      </c>
      <c r="N1185" t="s">
        <v>33</v>
      </c>
      <c r="O1185" t="s">
        <v>34</v>
      </c>
      <c r="P1185" t="s">
        <v>35</v>
      </c>
      <c r="Q1185" t="s">
        <v>61</v>
      </c>
      <c r="R1185" s="2" t="s">
        <v>77</v>
      </c>
      <c r="S1185" t="s">
        <v>38</v>
      </c>
      <c r="T1185" t="s">
        <v>39</v>
      </c>
      <c r="U1185" t="s">
        <v>40</v>
      </c>
      <c r="V1185" t="s">
        <v>41</v>
      </c>
      <c r="W1185" t="s">
        <v>42</v>
      </c>
      <c r="X1185" t="s">
        <v>43</v>
      </c>
    </row>
    <row r="1186" spans="1:24" ht="13.5" customHeight="1" x14ac:dyDescent="0.45">
      <c r="A1186" t="s">
        <v>6126</v>
      </c>
      <c r="E1186" t="s">
        <v>6127</v>
      </c>
      <c r="G1186" s="45">
        <v>21971153</v>
      </c>
      <c r="H1186" t="s">
        <v>6128</v>
      </c>
      <c r="I1186" s="6" t="s">
        <v>46</v>
      </c>
      <c r="J1186" s="1" t="s">
        <v>294</v>
      </c>
      <c r="K1186" s="9" t="s">
        <v>1896</v>
      </c>
      <c r="L1186" s="32">
        <v>2030</v>
      </c>
      <c r="M1186" s="1" t="s">
        <v>6130</v>
      </c>
      <c r="N1186" t="s">
        <v>33</v>
      </c>
      <c r="O1186" t="s">
        <v>34</v>
      </c>
      <c r="P1186" t="s">
        <v>35</v>
      </c>
      <c r="R1186" t="s">
        <v>172</v>
      </c>
      <c r="S1186" t="s">
        <v>38</v>
      </c>
      <c r="T1186" t="s">
        <v>39</v>
      </c>
      <c r="U1186" t="s">
        <v>40</v>
      </c>
      <c r="V1186" t="s">
        <v>41</v>
      </c>
      <c r="W1186" t="s">
        <v>42</v>
      </c>
      <c r="X1186" t="s">
        <v>43</v>
      </c>
    </row>
    <row r="1187" spans="1:24" ht="13.5" customHeight="1" x14ac:dyDescent="0.45">
      <c r="A1187" t="s">
        <v>6131</v>
      </c>
      <c r="B1187" t="s">
        <v>6132</v>
      </c>
      <c r="C1187" t="s">
        <v>6133</v>
      </c>
      <c r="D1187" t="s">
        <v>6134</v>
      </c>
      <c r="E1187" t="s">
        <v>6135</v>
      </c>
      <c r="F1187">
        <v>10.100199999999999</v>
      </c>
      <c r="G1187" s="45">
        <v>19325231</v>
      </c>
      <c r="H1187" t="s">
        <v>6136</v>
      </c>
      <c r="I1187" s="6" t="s">
        <v>29</v>
      </c>
      <c r="J1187" s="14" t="s">
        <v>74</v>
      </c>
      <c r="K1187" s="9" t="s">
        <v>31</v>
      </c>
      <c r="L1187" s="32" t="s">
        <v>712</v>
      </c>
      <c r="M1187" s="25" t="s">
        <v>237</v>
      </c>
      <c r="N1187" t="s">
        <v>33</v>
      </c>
      <c r="O1187" t="s">
        <v>34</v>
      </c>
      <c r="P1187" t="s">
        <v>35</v>
      </c>
      <c r="Q1187" t="s">
        <v>61</v>
      </c>
      <c r="R1187" t="s">
        <v>172</v>
      </c>
      <c r="S1187" t="s">
        <v>38</v>
      </c>
      <c r="T1187" t="s">
        <v>39</v>
      </c>
      <c r="U1187" t="s">
        <v>40</v>
      </c>
      <c r="V1187" t="s">
        <v>41</v>
      </c>
      <c r="W1187" t="s">
        <v>42</v>
      </c>
      <c r="X1187" t="s">
        <v>53</v>
      </c>
    </row>
    <row r="1188" spans="1:24" ht="13.5" customHeight="1" x14ac:dyDescent="0.45">
      <c r="A1188" t="s">
        <v>6137</v>
      </c>
      <c r="B1188" t="s">
        <v>25</v>
      </c>
      <c r="C1188" t="s">
        <v>25</v>
      </c>
      <c r="D1188" t="s">
        <v>6138</v>
      </c>
      <c r="E1188" t="s">
        <v>6139</v>
      </c>
      <c r="F1188">
        <v>10.1111</v>
      </c>
      <c r="G1188">
        <v>15525015</v>
      </c>
      <c r="H1188" t="s">
        <v>6140</v>
      </c>
      <c r="I1188" s="6" t="s">
        <v>29</v>
      </c>
      <c r="J1188" t="s">
        <v>6141</v>
      </c>
      <c r="K1188" s="9" t="s">
        <v>31</v>
      </c>
      <c r="L1188" s="32" t="s">
        <v>1592</v>
      </c>
      <c r="M1188" s="1" t="s">
        <v>237</v>
      </c>
      <c r="N1188" t="s">
        <v>33</v>
      </c>
      <c r="O1188" t="s">
        <v>34</v>
      </c>
      <c r="P1188" t="s">
        <v>35</v>
      </c>
      <c r="Q1188" t="s">
        <v>61</v>
      </c>
      <c r="R1188" t="s">
        <v>50</v>
      </c>
      <c r="S1188" t="s">
        <v>38</v>
      </c>
      <c r="T1188" t="s">
        <v>39</v>
      </c>
      <c r="U1188" t="s">
        <v>40</v>
      </c>
      <c r="V1188" t="s">
        <v>41</v>
      </c>
      <c r="W1188" t="s">
        <v>42</v>
      </c>
      <c r="X1188" t="s">
        <v>53</v>
      </c>
    </row>
    <row r="1189" spans="1:24" ht="13.5" customHeight="1" x14ac:dyDescent="0.45">
      <c r="A1189" t="s">
        <v>6142</v>
      </c>
      <c r="E1189" t="s">
        <v>6143</v>
      </c>
      <c r="G1189" s="45" t="s">
        <v>6143</v>
      </c>
      <c r="H1189" t="s">
        <v>6144</v>
      </c>
      <c r="I1189" s="6" t="s">
        <v>46</v>
      </c>
      <c r="J1189" s="1" t="s">
        <v>249</v>
      </c>
      <c r="K1189" s="9" t="s">
        <v>31</v>
      </c>
      <c r="L1189" s="32" t="s">
        <v>2344</v>
      </c>
      <c r="M1189" s="1" t="s">
        <v>6145</v>
      </c>
      <c r="N1189" t="s">
        <v>46</v>
      </c>
      <c r="O1189" t="s">
        <v>34</v>
      </c>
      <c r="P1189" t="s">
        <v>35</v>
      </c>
      <c r="Q1189" t="s">
        <v>49</v>
      </c>
      <c r="R1189" t="s">
        <v>50</v>
      </c>
      <c r="S1189" t="s">
        <v>38</v>
      </c>
      <c r="T1189" t="s">
        <v>39</v>
      </c>
      <c r="U1189" t="s">
        <v>40</v>
      </c>
      <c r="V1189" t="s">
        <v>80</v>
      </c>
      <c r="W1189" t="s">
        <v>42</v>
      </c>
      <c r="X1189" t="s">
        <v>53</v>
      </c>
    </row>
    <row r="1190" spans="1:24" ht="13.5" customHeight="1" x14ac:dyDescent="0.45">
      <c r="A1190" t="s">
        <v>6146</v>
      </c>
      <c r="E1190" t="s">
        <v>6147</v>
      </c>
      <c r="G1190" s="45">
        <v>20013078</v>
      </c>
      <c r="H1190" t="s">
        <v>6148</v>
      </c>
      <c r="I1190" s="6" t="s">
        <v>46</v>
      </c>
      <c r="J1190" s="25" t="s">
        <v>169</v>
      </c>
      <c r="K1190" t="s">
        <v>109</v>
      </c>
      <c r="L1190" s="32" t="s">
        <v>1536</v>
      </c>
      <c r="M1190" s="14" t="s">
        <v>6149</v>
      </c>
      <c r="N1190" t="s">
        <v>46</v>
      </c>
      <c r="O1190" s="8" t="s">
        <v>345</v>
      </c>
      <c r="P1190" t="s">
        <v>35</v>
      </c>
      <c r="Q1190" t="s">
        <v>49</v>
      </c>
      <c r="R1190" t="s">
        <v>50</v>
      </c>
      <c r="S1190" t="s">
        <v>38</v>
      </c>
      <c r="T1190" t="s">
        <v>39</v>
      </c>
      <c r="U1190" t="s">
        <v>40</v>
      </c>
      <c r="V1190" t="s">
        <v>41</v>
      </c>
      <c r="W1190" t="s">
        <v>42</v>
      </c>
      <c r="X1190" t="s">
        <v>53</v>
      </c>
    </row>
    <row r="1191" spans="1:24" ht="13.5" customHeight="1" x14ac:dyDescent="0.45">
      <c r="A1191" t="s">
        <v>6150</v>
      </c>
      <c r="B1191" t="s">
        <v>25</v>
      </c>
      <c r="C1191" t="s">
        <v>25</v>
      </c>
      <c r="D1191" t="s">
        <v>6151</v>
      </c>
      <c r="E1191" t="s">
        <v>6152</v>
      </c>
      <c r="F1191">
        <v>10.1111</v>
      </c>
      <c r="G1191" s="45">
        <v>17562589</v>
      </c>
      <c r="H1191" t="s">
        <v>6153</v>
      </c>
      <c r="I1191" s="6" t="s">
        <v>29</v>
      </c>
      <c r="J1191" t="s">
        <v>6154</v>
      </c>
      <c r="K1191" s="9" t="s">
        <v>31</v>
      </c>
      <c r="L1191" s="32" t="s">
        <v>5250</v>
      </c>
      <c r="M1191" s="1" t="s">
        <v>6154</v>
      </c>
      <c r="N1191" t="s">
        <v>33</v>
      </c>
      <c r="O1191" t="s">
        <v>34</v>
      </c>
      <c r="P1191" t="s">
        <v>35</v>
      </c>
      <c r="Q1191" t="s">
        <v>36</v>
      </c>
      <c r="R1191" t="s">
        <v>172</v>
      </c>
      <c r="S1191" t="s">
        <v>38</v>
      </c>
      <c r="T1191" t="s">
        <v>39</v>
      </c>
      <c r="U1191" t="s">
        <v>40</v>
      </c>
      <c r="V1191" t="s">
        <v>41</v>
      </c>
      <c r="W1191" t="s">
        <v>42</v>
      </c>
      <c r="X1191" t="s">
        <v>43</v>
      </c>
    </row>
    <row r="1192" spans="1:24" ht="13.5" customHeight="1" x14ac:dyDescent="0.45">
      <c r="A1192" t="s">
        <v>6155</v>
      </c>
      <c r="B1192" t="s">
        <v>25</v>
      </c>
      <c r="C1192" t="s">
        <v>25</v>
      </c>
      <c r="D1192" t="s">
        <v>6156</v>
      </c>
      <c r="E1192" t="s">
        <v>6157</v>
      </c>
      <c r="F1192">
        <v>10.1111</v>
      </c>
      <c r="G1192" s="45">
        <v>14676427</v>
      </c>
      <c r="H1192" t="s">
        <v>6158</v>
      </c>
      <c r="I1192" s="6" t="s">
        <v>29</v>
      </c>
      <c r="J1192" t="s">
        <v>6159</v>
      </c>
      <c r="K1192" s="9" t="s">
        <v>31</v>
      </c>
      <c r="L1192" s="32" t="s">
        <v>871</v>
      </c>
      <c r="M1192" s="25" t="s">
        <v>6159</v>
      </c>
      <c r="N1192" t="s">
        <v>33</v>
      </c>
      <c r="O1192" t="s">
        <v>34</v>
      </c>
      <c r="P1192" t="s">
        <v>35</v>
      </c>
      <c r="Q1192" t="s">
        <v>61</v>
      </c>
      <c r="R1192" t="s">
        <v>172</v>
      </c>
      <c r="S1192" t="s">
        <v>38</v>
      </c>
      <c r="T1192" t="s">
        <v>39</v>
      </c>
      <c r="U1192" t="s">
        <v>40</v>
      </c>
      <c r="V1192" t="s">
        <v>41</v>
      </c>
      <c r="W1192" t="s">
        <v>42</v>
      </c>
      <c r="X1192" t="s">
        <v>43</v>
      </c>
    </row>
    <row r="1193" spans="1:24" ht="13.5" customHeight="1" x14ac:dyDescent="0.45">
      <c r="A1193" t="s">
        <v>6160</v>
      </c>
      <c r="B1193" t="s">
        <v>25</v>
      </c>
      <c r="C1193" t="s">
        <v>25</v>
      </c>
      <c r="D1193" t="s">
        <v>6161</v>
      </c>
      <c r="E1193" t="s">
        <v>6162</v>
      </c>
      <c r="F1193">
        <v>10.100199999999999</v>
      </c>
      <c r="G1193" s="45">
        <v>15564967</v>
      </c>
      <c r="H1193" t="s">
        <v>6163</v>
      </c>
      <c r="I1193" s="6" t="s">
        <v>29</v>
      </c>
      <c r="J1193" t="s">
        <v>6164</v>
      </c>
      <c r="K1193" s="9" t="s">
        <v>31</v>
      </c>
      <c r="L1193" s="32" t="s">
        <v>3355</v>
      </c>
      <c r="M1193" s="25" t="s">
        <v>6164</v>
      </c>
      <c r="N1193" t="s">
        <v>33</v>
      </c>
      <c r="O1193" t="s">
        <v>34</v>
      </c>
      <c r="P1193" t="s">
        <v>35</v>
      </c>
      <c r="Q1193" t="s">
        <v>61</v>
      </c>
      <c r="R1193" t="s">
        <v>172</v>
      </c>
      <c r="S1193" t="s">
        <v>38</v>
      </c>
      <c r="T1193" t="s">
        <v>39</v>
      </c>
      <c r="U1193" t="s">
        <v>40</v>
      </c>
      <c r="V1193" t="s">
        <v>41</v>
      </c>
      <c r="W1193" t="s">
        <v>42</v>
      </c>
      <c r="X1193" t="s">
        <v>53</v>
      </c>
    </row>
    <row r="1194" spans="1:24" ht="13.5" customHeight="1" x14ac:dyDescent="0.45">
      <c r="A1194" t="s">
        <v>6165</v>
      </c>
      <c r="B1194" t="s">
        <v>25</v>
      </c>
      <c r="C1194" t="s">
        <v>25</v>
      </c>
      <c r="D1194" t="s">
        <v>6166</v>
      </c>
      <c r="E1194" t="s">
        <v>6167</v>
      </c>
      <c r="F1194">
        <v>10.1111</v>
      </c>
      <c r="G1194" s="45">
        <v>15406261</v>
      </c>
      <c r="H1194" t="s">
        <v>6168</v>
      </c>
      <c r="I1194" t="s">
        <v>29</v>
      </c>
      <c r="J1194" t="s">
        <v>77</v>
      </c>
      <c r="K1194" s="9" t="s">
        <v>31</v>
      </c>
      <c r="L1194" s="32" t="s">
        <v>101</v>
      </c>
      <c r="M1194" t="s">
        <v>77</v>
      </c>
      <c r="N1194" t="s">
        <v>78</v>
      </c>
      <c r="O1194" s="1" t="s">
        <v>6169</v>
      </c>
      <c r="P1194" t="s">
        <v>79</v>
      </c>
      <c r="Q1194" t="s">
        <v>79</v>
      </c>
      <c r="R1194" t="s">
        <v>172</v>
      </c>
      <c r="S1194" t="s">
        <v>38</v>
      </c>
      <c r="T1194" t="s">
        <v>39</v>
      </c>
      <c r="U1194" t="s">
        <v>40</v>
      </c>
      <c r="V1194" t="s">
        <v>81</v>
      </c>
      <c r="W1194" t="s">
        <v>42</v>
      </c>
      <c r="X1194" t="s">
        <v>53</v>
      </c>
    </row>
    <row r="1195" spans="1:24" ht="13.5" customHeight="1" x14ac:dyDescent="0.45">
      <c r="A1195" t="s">
        <v>10291</v>
      </c>
      <c r="E1195" t="s">
        <v>10292</v>
      </c>
      <c r="G1195" s="45" t="s">
        <v>10293</v>
      </c>
      <c r="H1195" t="s">
        <v>10294</v>
      </c>
      <c r="I1195" s="6" t="s">
        <v>46</v>
      </c>
      <c r="J1195" s="1" t="s">
        <v>10295</v>
      </c>
      <c r="K1195" t="s">
        <v>10296</v>
      </c>
      <c r="L1195" s="32">
        <v>2300</v>
      </c>
      <c r="M1195" s="1" t="s">
        <v>10297</v>
      </c>
      <c r="N1195" t="s">
        <v>46</v>
      </c>
      <c r="O1195" t="s">
        <v>34</v>
      </c>
      <c r="P1195" t="s">
        <v>913</v>
      </c>
      <c r="Q1195" t="s">
        <v>49</v>
      </c>
      <c r="R1195" t="s">
        <v>172</v>
      </c>
      <c r="S1195" t="s">
        <v>38</v>
      </c>
      <c r="T1195" t="s">
        <v>39</v>
      </c>
      <c r="U1195" t="s">
        <v>40</v>
      </c>
      <c r="V1195" t="s">
        <v>80</v>
      </c>
      <c r="W1195" t="s">
        <v>42</v>
      </c>
      <c r="X1195" t="s">
        <v>53</v>
      </c>
    </row>
    <row r="1196" spans="1:24" ht="13.5" customHeight="1" x14ac:dyDescent="0.45">
      <c r="A1196" t="s">
        <v>6170</v>
      </c>
      <c r="B1196" t="s">
        <v>25</v>
      </c>
      <c r="C1196" t="s">
        <v>25</v>
      </c>
      <c r="D1196" t="s">
        <v>6171</v>
      </c>
      <c r="E1196" t="s">
        <v>6172</v>
      </c>
      <c r="F1196">
        <v>10.1111</v>
      </c>
      <c r="G1196" s="45">
        <v>14756803</v>
      </c>
      <c r="H1196" t="s">
        <v>6173</v>
      </c>
      <c r="I1196" s="6" t="s">
        <v>29</v>
      </c>
      <c r="J1196" t="s">
        <v>6174</v>
      </c>
      <c r="K1196" s="9" t="s">
        <v>31</v>
      </c>
      <c r="L1196" s="32" t="s">
        <v>68</v>
      </c>
      <c r="M1196" s="25" t="s">
        <v>6174</v>
      </c>
      <c r="N1196" t="s">
        <v>33</v>
      </c>
      <c r="O1196" t="s">
        <v>34</v>
      </c>
      <c r="P1196" t="s">
        <v>35</v>
      </c>
      <c r="Q1196" t="s">
        <v>36</v>
      </c>
      <c r="R1196" t="s">
        <v>172</v>
      </c>
      <c r="S1196" t="s">
        <v>38</v>
      </c>
      <c r="T1196" t="s">
        <v>39</v>
      </c>
      <c r="U1196" t="s">
        <v>40</v>
      </c>
      <c r="V1196" t="s">
        <v>41</v>
      </c>
      <c r="W1196" t="s">
        <v>42</v>
      </c>
      <c r="X1196" t="s">
        <v>43</v>
      </c>
    </row>
    <row r="1197" spans="1:24" ht="13.5" customHeight="1" x14ac:dyDescent="0.45">
      <c r="A1197" t="s">
        <v>6175</v>
      </c>
      <c r="B1197" t="s">
        <v>25</v>
      </c>
      <c r="C1197" t="s">
        <v>25</v>
      </c>
      <c r="D1197" t="s">
        <v>6176</v>
      </c>
      <c r="E1197" t="s">
        <v>6177</v>
      </c>
      <c r="F1197">
        <v>10.1111</v>
      </c>
      <c r="G1197" s="45">
        <v>10958649</v>
      </c>
      <c r="H1197" t="s">
        <v>6178</v>
      </c>
      <c r="I1197" s="6" t="s">
        <v>29</v>
      </c>
      <c r="J1197" t="s">
        <v>6179</v>
      </c>
      <c r="K1197" s="9" t="s">
        <v>31</v>
      </c>
      <c r="L1197" s="32" t="s">
        <v>184</v>
      </c>
      <c r="M1197" s="25" t="s">
        <v>6179</v>
      </c>
      <c r="N1197" t="s">
        <v>33</v>
      </c>
      <c r="O1197" t="s">
        <v>34</v>
      </c>
      <c r="P1197" t="s">
        <v>35</v>
      </c>
      <c r="Q1197" t="s">
        <v>61</v>
      </c>
      <c r="R1197" t="s">
        <v>172</v>
      </c>
      <c r="S1197" t="s">
        <v>38</v>
      </c>
      <c r="T1197" t="s">
        <v>39</v>
      </c>
      <c r="U1197" t="s">
        <v>40</v>
      </c>
      <c r="V1197" t="s">
        <v>80</v>
      </c>
      <c r="W1197" t="s">
        <v>42</v>
      </c>
      <c r="X1197" t="s">
        <v>53</v>
      </c>
    </row>
    <row r="1198" spans="1:24" ht="13.5" customHeight="1" x14ac:dyDescent="0.45">
      <c r="A1198" t="s">
        <v>6180</v>
      </c>
      <c r="B1198" t="s">
        <v>25</v>
      </c>
      <c r="C1198" t="s">
        <v>25</v>
      </c>
      <c r="D1198" t="s">
        <v>6181</v>
      </c>
      <c r="E1198" t="s">
        <v>6182</v>
      </c>
      <c r="F1198">
        <v>10.1111</v>
      </c>
      <c r="G1198" s="45">
        <v>13652761</v>
      </c>
      <c r="H1198" t="s">
        <v>6183</v>
      </c>
      <c r="I1198" s="6" t="s">
        <v>29</v>
      </c>
      <c r="J1198" t="s">
        <v>6184</v>
      </c>
      <c r="K1198" s="9" t="s">
        <v>31</v>
      </c>
      <c r="L1198" s="32" t="s">
        <v>10235</v>
      </c>
      <c r="M1198" s="25" t="s">
        <v>6184</v>
      </c>
      <c r="N1198" t="s">
        <v>33</v>
      </c>
      <c r="O1198" t="s">
        <v>34</v>
      </c>
      <c r="P1198" t="s">
        <v>35</v>
      </c>
      <c r="Q1198" t="s">
        <v>61</v>
      </c>
      <c r="R1198" t="s">
        <v>50</v>
      </c>
      <c r="S1198" t="s">
        <v>38</v>
      </c>
      <c r="T1198" t="s">
        <v>39</v>
      </c>
      <c r="U1198" t="s">
        <v>40</v>
      </c>
      <c r="V1198" t="s">
        <v>41</v>
      </c>
      <c r="W1198" t="s">
        <v>42</v>
      </c>
      <c r="X1198" t="s">
        <v>53</v>
      </c>
    </row>
    <row r="1199" spans="1:24" ht="13.5" customHeight="1" x14ac:dyDescent="0.45">
      <c r="A1199" t="s">
        <v>6185</v>
      </c>
      <c r="B1199" t="s">
        <v>25</v>
      </c>
      <c r="C1199" t="s">
        <v>25</v>
      </c>
      <c r="D1199" t="s">
        <v>6186</v>
      </c>
      <c r="E1199" t="s">
        <v>6186</v>
      </c>
      <c r="F1199">
        <v>10.1111</v>
      </c>
      <c r="G1199" s="45" t="s">
        <v>6187</v>
      </c>
      <c r="H1199" t="s">
        <v>6188</v>
      </c>
      <c r="I1199" t="s">
        <v>46</v>
      </c>
      <c r="J1199" t="s">
        <v>6189</v>
      </c>
      <c r="K1199" s="9" t="s">
        <v>31</v>
      </c>
      <c r="L1199" s="32" t="s">
        <v>5662</v>
      </c>
      <c r="M1199" s="25" t="s">
        <v>6189</v>
      </c>
      <c r="N1199" t="s">
        <v>33</v>
      </c>
      <c r="O1199" t="s">
        <v>34</v>
      </c>
      <c r="P1199" t="s">
        <v>35</v>
      </c>
      <c r="Q1199" t="s">
        <v>49</v>
      </c>
      <c r="R1199" t="s">
        <v>50</v>
      </c>
      <c r="S1199" t="s">
        <v>38</v>
      </c>
      <c r="T1199" t="s">
        <v>39</v>
      </c>
      <c r="U1199" t="s">
        <v>40</v>
      </c>
      <c r="V1199" t="s">
        <v>41</v>
      </c>
      <c r="W1199" t="s">
        <v>42</v>
      </c>
      <c r="X1199" t="s">
        <v>53</v>
      </c>
    </row>
    <row r="1200" spans="1:24" ht="13.5" customHeight="1" x14ac:dyDescent="0.45">
      <c r="A1200" s="38" t="s">
        <v>6190</v>
      </c>
      <c r="B1200" t="s">
        <v>6190</v>
      </c>
      <c r="E1200">
        <v>17454514</v>
      </c>
      <c r="G1200" s="45">
        <v>17454514</v>
      </c>
      <c r="H1200" t="s">
        <v>6191</v>
      </c>
      <c r="I1200" t="s">
        <v>46</v>
      </c>
      <c r="J1200" t="s">
        <v>6192</v>
      </c>
      <c r="K1200" s="9" t="s">
        <v>48</v>
      </c>
      <c r="L1200" s="32" t="s">
        <v>1814</v>
      </c>
      <c r="M1200" t="s">
        <v>6192</v>
      </c>
      <c r="N1200" t="s">
        <v>46</v>
      </c>
      <c r="O1200" t="s">
        <v>34</v>
      </c>
      <c r="P1200" t="s">
        <v>35</v>
      </c>
      <c r="Q1200" t="s">
        <v>49</v>
      </c>
      <c r="R1200" t="s">
        <v>50</v>
      </c>
      <c r="S1200" t="s">
        <v>51</v>
      </c>
      <c r="T1200" t="s">
        <v>39</v>
      </c>
      <c r="U1200" t="s">
        <v>6193</v>
      </c>
      <c r="V1200" t="s">
        <v>41</v>
      </c>
      <c r="W1200" t="s">
        <v>6193</v>
      </c>
      <c r="X1200" t="s">
        <v>53</v>
      </c>
    </row>
    <row r="1201" spans="1:24" ht="13.5" customHeight="1" x14ac:dyDescent="0.45">
      <c r="A1201" t="s">
        <v>6194</v>
      </c>
      <c r="B1201" t="s">
        <v>25</v>
      </c>
      <c r="C1201" t="s">
        <v>25</v>
      </c>
      <c r="D1201" t="s">
        <v>6195</v>
      </c>
      <c r="E1201" t="s">
        <v>6196</v>
      </c>
      <c r="F1201">
        <v>10.1111</v>
      </c>
      <c r="G1201" s="45">
        <v>17454530</v>
      </c>
      <c r="H1201" t="s">
        <v>6197</v>
      </c>
      <c r="I1201" s="6" t="s">
        <v>29</v>
      </c>
      <c r="J1201" t="s">
        <v>6198</v>
      </c>
      <c r="K1201" s="9" t="s">
        <v>31</v>
      </c>
      <c r="L1201" s="32" t="s">
        <v>642</v>
      </c>
      <c r="M1201" s="25" t="s">
        <v>6198</v>
      </c>
      <c r="N1201" t="s">
        <v>33</v>
      </c>
      <c r="O1201" t="s">
        <v>34</v>
      </c>
      <c r="P1201" t="s">
        <v>35</v>
      </c>
      <c r="Q1201" t="s">
        <v>61</v>
      </c>
      <c r="R1201" t="s">
        <v>172</v>
      </c>
      <c r="S1201" t="s">
        <v>38</v>
      </c>
      <c r="T1201" t="s">
        <v>39</v>
      </c>
      <c r="U1201" t="s">
        <v>40</v>
      </c>
      <c r="V1201" t="s">
        <v>5934</v>
      </c>
      <c r="W1201" t="s">
        <v>42</v>
      </c>
      <c r="X1201" t="s">
        <v>53</v>
      </c>
    </row>
    <row r="1202" spans="1:24" ht="13.5" customHeight="1" x14ac:dyDescent="0.45">
      <c r="A1202" s="38" t="s">
        <v>6199</v>
      </c>
      <c r="B1202" t="s">
        <v>6199</v>
      </c>
      <c r="E1202">
        <v>17454549</v>
      </c>
      <c r="G1202" s="45">
        <v>17454549</v>
      </c>
      <c r="H1202" t="s">
        <v>6200</v>
      </c>
      <c r="I1202" t="s">
        <v>46</v>
      </c>
      <c r="J1202" t="s">
        <v>6201</v>
      </c>
      <c r="K1202" s="9" t="s">
        <v>48</v>
      </c>
      <c r="L1202" s="32" t="s">
        <v>1814</v>
      </c>
      <c r="M1202" t="s">
        <v>6201</v>
      </c>
      <c r="N1202" t="s">
        <v>46</v>
      </c>
      <c r="O1202" t="s">
        <v>34</v>
      </c>
      <c r="P1202" t="s">
        <v>35</v>
      </c>
      <c r="Q1202" t="s">
        <v>49</v>
      </c>
      <c r="R1202" t="s">
        <v>50</v>
      </c>
      <c r="S1202" t="s">
        <v>51</v>
      </c>
      <c r="T1202" t="s">
        <v>39</v>
      </c>
      <c r="U1202" t="s">
        <v>6202</v>
      </c>
      <c r="V1202" t="s">
        <v>41</v>
      </c>
      <c r="W1202" t="s">
        <v>6202</v>
      </c>
      <c r="X1202" t="s">
        <v>53</v>
      </c>
    </row>
    <row r="1203" spans="1:24" ht="13.5" customHeight="1" x14ac:dyDescent="0.45">
      <c r="A1203" s="38">
        <v>6095</v>
      </c>
      <c r="B1203" t="s">
        <v>6203</v>
      </c>
      <c r="E1203">
        <v>17454557</v>
      </c>
      <c r="G1203" s="45">
        <v>17454557</v>
      </c>
      <c r="H1203" t="s">
        <v>6204</v>
      </c>
      <c r="I1203" t="s">
        <v>46</v>
      </c>
      <c r="J1203" t="s">
        <v>6205</v>
      </c>
      <c r="K1203" s="9" t="s">
        <v>48</v>
      </c>
      <c r="L1203" s="32" t="s">
        <v>10215</v>
      </c>
      <c r="M1203" t="s">
        <v>6205</v>
      </c>
      <c r="N1203" t="s">
        <v>46</v>
      </c>
      <c r="O1203" t="s">
        <v>34</v>
      </c>
      <c r="P1203" t="s">
        <v>35</v>
      </c>
      <c r="Q1203" t="s">
        <v>49</v>
      </c>
      <c r="R1203" t="s">
        <v>50</v>
      </c>
      <c r="S1203" t="s">
        <v>51</v>
      </c>
      <c r="T1203" t="s">
        <v>39</v>
      </c>
      <c r="U1203" t="s">
        <v>6206</v>
      </c>
      <c r="V1203" t="s">
        <v>41</v>
      </c>
      <c r="W1203" t="s">
        <v>6206</v>
      </c>
      <c r="X1203" t="s">
        <v>53</v>
      </c>
    </row>
    <row r="1204" spans="1:24" ht="13.5" customHeight="1" x14ac:dyDescent="0.45">
      <c r="A1204" t="s">
        <v>6207</v>
      </c>
      <c r="B1204" t="s">
        <v>25</v>
      </c>
      <c r="C1204" t="s">
        <v>25</v>
      </c>
      <c r="D1204" t="s">
        <v>6208</v>
      </c>
      <c r="E1204" t="s">
        <v>6209</v>
      </c>
      <c r="F1204">
        <v>10.1111</v>
      </c>
      <c r="G1204" s="45">
        <v>17454565</v>
      </c>
      <c r="H1204" t="s">
        <v>6210</v>
      </c>
      <c r="I1204" s="6" t="s">
        <v>29</v>
      </c>
      <c r="J1204" t="s">
        <v>6211</v>
      </c>
      <c r="K1204" s="9" t="s">
        <v>31</v>
      </c>
      <c r="L1204" s="32" t="s">
        <v>256</v>
      </c>
      <c r="M1204" s="25" t="s">
        <v>6211</v>
      </c>
      <c r="N1204" t="s">
        <v>33</v>
      </c>
      <c r="O1204" t="s">
        <v>34</v>
      </c>
      <c r="P1204" t="s">
        <v>35</v>
      </c>
      <c r="Q1204" t="s">
        <v>61</v>
      </c>
      <c r="R1204" t="s">
        <v>172</v>
      </c>
      <c r="S1204" t="s">
        <v>38</v>
      </c>
      <c r="T1204" t="s">
        <v>39</v>
      </c>
      <c r="U1204" t="s">
        <v>40</v>
      </c>
      <c r="V1204" t="s">
        <v>41</v>
      </c>
      <c r="W1204" t="s">
        <v>42</v>
      </c>
      <c r="X1204" t="s">
        <v>53</v>
      </c>
    </row>
    <row r="1205" spans="1:24" ht="13.5" customHeight="1" x14ac:dyDescent="0.45">
      <c r="A1205" t="s">
        <v>6212</v>
      </c>
      <c r="B1205" t="s">
        <v>25</v>
      </c>
      <c r="C1205" t="s">
        <v>25</v>
      </c>
      <c r="D1205" t="s">
        <v>6213</v>
      </c>
      <c r="E1205" t="s">
        <v>6214</v>
      </c>
      <c r="F1205">
        <v>10.1111</v>
      </c>
      <c r="G1205" s="45">
        <v>17503841</v>
      </c>
      <c r="H1205" t="s">
        <v>6215</v>
      </c>
      <c r="I1205" s="6" t="s">
        <v>29</v>
      </c>
      <c r="J1205" t="s">
        <v>6216</v>
      </c>
      <c r="K1205" s="9" t="s">
        <v>31</v>
      </c>
      <c r="L1205" s="32" t="s">
        <v>1513</v>
      </c>
      <c r="M1205" s="25" t="s">
        <v>6216</v>
      </c>
      <c r="N1205" t="s">
        <v>33</v>
      </c>
      <c r="O1205" t="s">
        <v>34</v>
      </c>
      <c r="P1205" t="s">
        <v>35</v>
      </c>
      <c r="Q1205" t="s">
        <v>61</v>
      </c>
      <c r="R1205" t="s">
        <v>172</v>
      </c>
      <c r="S1205" t="s">
        <v>38</v>
      </c>
      <c r="T1205" t="s">
        <v>39</v>
      </c>
      <c r="U1205" t="s">
        <v>40</v>
      </c>
      <c r="V1205" t="s">
        <v>41</v>
      </c>
      <c r="W1205" t="s">
        <v>42</v>
      </c>
      <c r="X1205" t="s">
        <v>53</v>
      </c>
    </row>
    <row r="1206" spans="1:24" ht="13.5" customHeight="1" x14ac:dyDescent="0.45">
      <c r="A1206" t="s">
        <v>6217</v>
      </c>
      <c r="B1206" t="s">
        <v>25</v>
      </c>
      <c r="C1206" t="s">
        <v>25</v>
      </c>
      <c r="D1206" t="s">
        <v>6218</v>
      </c>
      <c r="E1206" t="s">
        <v>6218</v>
      </c>
      <c r="F1206">
        <v>10.1111</v>
      </c>
      <c r="G1206" s="45">
        <v>15414329</v>
      </c>
      <c r="H1206" t="s">
        <v>6219</v>
      </c>
      <c r="I1206" t="s">
        <v>86</v>
      </c>
      <c r="J1206" t="s">
        <v>77</v>
      </c>
      <c r="K1206" t="s">
        <v>77</v>
      </c>
      <c r="L1206" s="32" t="s">
        <v>77</v>
      </c>
      <c r="M1206" t="s">
        <v>77</v>
      </c>
      <c r="N1206" t="s">
        <v>33</v>
      </c>
      <c r="O1206" t="s">
        <v>34</v>
      </c>
      <c r="P1206" t="s">
        <v>35</v>
      </c>
      <c r="Q1206" t="s">
        <v>61</v>
      </c>
      <c r="R1206" t="s">
        <v>172</v>
      </c>
      <c r="S1206" t="s">
        <v>38</v>
      </c>
      <c r="T1206" t="s">
        <v>39</v>
      </c>
      <c r="U1206" t="s">
        <v>40</v>
      </c>
      <c r="V1206" t="s">
        <v>41</v>
      </c>
      <c r="W1206" t="s">
        <v>42</v>
      </c>
      <c r="X1206" t="s">
        <v>53</v>
      </c>
    </row>
    <row r="1207" spans="1:24" ht="13.5" customHeight="1" x14ac:dyDescent="0.45">
      <c r="A1207" t="s">
        <v>6220</v>
      </c>
      <c r="B1207" t="s">
        <v>25</v>
      </c>
      <c r="C1207" t="s">
        <v>25</v>
      </c>
      <c r="D1207" t="s">
        <v>6221</v>
      </c>
      <c r="E1207" t="s">
        <v>6222</v>
      </c>
      <c r="F1207">
        <v>10.100199999999999</v>
      </c>
      <c r="G1207" s="45" t="s">
        <v>6223</v>
      </c>
      <c r="H1207" t="s">
        <v>6224</v>
      </c>
      <c r="I1207" s="6" t="s">
        <v>29</v>
      </c>
      <c r="J1207" t="s">
        <v>6225</v>
      </c>
      <c r="K1207" s="9" t="s">
        <v>31</v>
      </c>
      <c r="L1207" s="32" t="s">
        <v>852</v>
      </c>
      <c r="M1207" s="25" t="s">
        <v>6225</v>
      </c>
      <c r="N1207" t="s">
        <v>33</v>
      </c>
      <c r="O1207" t="s">
        <v>34</v>
      </c>
      <c r="P1207" t="s">
        <v>35</v>
      </c>
      <c r="Q1207" t="s">
        <v>36</v>
      </c>
      <c r="R1207" t="s">
        <v>50</v>
      </c>
      <c r="S1207" t="s">
        <v>38</v>
      </c>
      <c r="T1207" t="s">
        <v>39</v>
      </c>
      <c r="U1207" t="s">
        <v>40</v>
      </c>
      <c r="V1207" t="s">
        <v>41</v>
      </c>
      <c r="W1207" t="s">
        <v>42</v>
      </c>
      <c r="X1207" t="s">
        <v>53</v>
      </c>
    </row>
    <row r="1208" spans="1:24" ht="13.5" customHeight="1" x14ac:dyDescent="0.45">
      <c r="A1208" t="s">
        <v>6226</v>
      </c>
      <c r="B1208" t="s">
        <v>25</v>
      </c>
      <c r="C1208" t="s">
        <v>25</v>
      </c>
      <c r="D1208" t="s">
        <v>6227</v>
      </c>
      <c r="E1208" t="s">
        <v>6228</v>
      </c>
      <c r="F1208">
        <v>10.1111</v>
      </c>
      <c r="G1208" s="45">
        <v>15564029</v>
      </c>
      <c r="H1208" t="s">
        <v>6229</v>
      </c>
      <c r="I1208" s="6" t="s">
        <v>29</v>
      </c>
      <c r="J1208" t="s">
        <v>6230</v>
      </c>
      <c r="K1208" s="9" t="s">
        <v>31</v>
      </c>
      <c r="L1208" s="32" t="s">
        <v>712</v>
      </c>
      <c r="M1208" s="1" t="s">
        <v>6230</v>
      </c>
      <c r="N1208" t="s">
        <v>33</v>
      </c>
      <c r="O1208" t="s">
        <v>34</v>
      </c>
      <c r="P1208" t="s">
        <v>35</v>
      </c>
      <c r="Q1208" t="s">
        <v>61</v>
      </c>
      <c r="R1208" t="s">
        <v>50</v>
      </c>
      <c r="S1208" t="s">
        <v>38</v>
      </c>
      <c r="T1208" t="s">
        <v>39</v>
      </c>
      <c r="U1208" t="s">
        <v>40</v>
      </c>
      <c r="V1208" t="s">
        <v>81</v>
      </c>
      <c r="W1208" t="s">
        <v>42</v>
      </c>
      <c r="X1208" t="s">
        <v>43</v>
      </c>
    </row>
    <row r="1209" spans="1:24" ht="13.5" customHeight="1" x14ac:dyDescent="0.45">
      <c r="A1209" s="38" t="s">
        <v>6231</v>
      </c>
      <c r="B1209" t="s">
        <v>6207</v>
      </c>
      <c r="E1209">
        <v>23148888</v>
      </c>
      <c r="G1209" s="45">
        <v>23148888</v>
      </c>
      <c r="H1209" t="s">
        <v>6232</v>
      </c>
      <c r="I1209" t="s">
        <v>46</v>
      </c>
      <c r="J1209" t="s">
        <v>6233</v>
      </c>
      <c r="K1209" s="9" t="s">
        <v>48</v>
      </c>
      <c r="L1209" s="32" t="s">
        <v>10219</v>
      </c>
      <c r="M1209" t="s">
        <v>6233</v>
      </c>
      <c r="N1209" t="s">
        <v>46</v>
      </c>
      <c r="O1209" t="s">
        <v>34</v>
      </c>
      <c r="P1209" t="s">
        <v>35</v>
      </c>
      <c r="Q1209" t="s">
        <v>49</v>
      </c>
      <c r="R1209" t="s">
        <v>50</v>
      </c>
      <c r="S1209" t="s">
        <v>51</v>
      </c>
      <c r="T1209" t="s">
        <v>39</v>
      </c>
      <c r="U1209" t="s">
        <v>6234</v>
      </c>
      <c r="V1209" t="s">
        <v>41</v>
      </c>
      <c r="W1209" t="s">
        <v>6234</v>
      </c>
      <c r="X1209" t="s">
        <v>53</v>
      </c>
    </row>
    <row r="1210" spans="1:24" ht="13.5" customHeight="1" x14ac:dyDescent="0.45">
      <c r="A1210" t="s">
        <v>6235</v>
      </c>
      <c r="B1210" t="s">
        <v>25</v>
      </c>
      <c r="C1210" t="s">
        <v>25</v>
      </c>
      <c r="D1210" t="s">
        <v>6236</v>
      </c>
      <c r="E1210" t="s">
        <v>6237</v>
      </c>
      <c r="F1210">
        <v>10.100199999999999</v>
      </c>
      <c r="G1210" s="45">
        <v>10969934</v>
      </c>
      <c r="H1210" t="s">
        <v>6238</v>
      </c>
      <c r="I1210" s="6" t="s">
        <v>29</v>
      </c>
      <c r="J1210" t="s">
        <v>6239</v>
      </c>
      <c r="K1210" s="9" t="s">
        <v>31</v>
      </c>
      <c r="L1210" s="32" t="s">
        <v>889</v>
      </c>
      <c r="M1210" s="1" t="s">
        <v>6239</v>
      </c>
      <c r="N1210" t="s">
        <v>33</v>
      </c>
      <c r="O1210" t="s">
        <v>34</v>
      </c>
      <c r="P1210" t="s">
        <v>35</v>
      </c>
      <c r="Q1210" t="s">
        <v>36</v>
      </c>
      <c r="R1210" t="s">
        <v>50</v>
      </c>
      <c r="S1210" t="s">
        <v>38</v>
      </c>
      <c r="T1210" t="s">
        <v>39</v>
      </c>
      <c r="U1210" t="s">
        <v>40</v>
      </c>
      <c r="V1210" t="s">
        <v>41</v>
      </c>
      <c r="W1210" t="s">
        <v>42</v>
      </c>
      <c r="X1210" t="s">
        <v>43</v>
      </c>
    </row>
    <row r="1211" spans="1:24" ht="13.5" customHeight="1" x14ac:dyDescent="0.45">
      <c r="A1211" t="s">
        <v>6240</v>
      </c>
      <c r="B1211" t="s">
        <v>25</v>
      </c>
      <c r="C1211" t="s">
        <v>25</v>
      </c>
      <c r="D1211" t="s">
        <v>6241</v>
      </c>
      <c r="E1211" t="s">
        <v>6242</v>
      </c>
      <c r="F1211">
        <v>10.1111</v>
      </c>
      <c r="G1211" s="45">
        <v>14401746</v>
      </c>
      <c r="H1211" t="s">
        <v>6243</v>
      </c>
      <c r="I1211" s="6" t="s">
        <v>29</v>
      </c>
      <c r="J1211" t="s">
        <v>6244</v>
      </c>
      <c r="K1211" s="9" t="s">
        <v>59</v>
      </c>
      <c r="L1211" s="32" t="s">
        <v>6245</v>
      </c>
      <c r="M1211" s="1" t="s">
        <v>6244</v>
      </c>
      <c r="N1211" t="s">
        <v>33</v>
      </c>
      <c r="O1211" t="str">
        <f>"http://onlinelibrary.wiley.com/journal/"&amp;I1211&amp;"/homepage/FundedAccess.html"</f>
        <v>http://onlinelibrary.wiley.com/journal/Hybrid Open Access /homepage/FundedAccess.html</v>
      </c>
      <c r="P1211" t="s">
        <v>35</v>
      </c>
      <c r="Q1211" t="s">
        <v>1313</v>
      </c>
      <c r="R1211" t="s">
        <v>172</v>
      </c>
      <c r="S1211" t="s">
        <v>38</v>
      </c>
      <c r="T1211" t="s">
        <v>39</v>
      </c>
      <c r="U1211" t="s">
        <v>40</v>
      </c>
      <c r="V1211" t="s">
        <v>41</v>
      </c>
      <c r="W1211" t="s">
        <v>42</v>
      </c>
      <c r="X1211" t="s">
        <v>53</v>
      </c>
    </row>
    <row r="1212" spans="1:24" ht="13.5" customHeight="1" x14ac:dyDescent="0.45">
      <c r="A1212" t="s">
        <v>6246</v>
      </c>
      <c r="B1212" t="s">
        <v>25</v>
      </c>
      <c r="C1212" t="s">
        <v>25</v>
      </c>
      <c r="D1212" t="s">
        <v>6247</v>
      </c>
      <c r="E1212" t="s">
        <v>6248</v>
      </c>
      <c r="F1212">
        <v>10.100199999999999</v>
      </c>
      <c r="G1212" s="45">
        <v>15212254</v>
      </c>
      <c r="H1212" t="s">
        <v>6249</v>
      </c>
      <c r="I1212" s="6" t="s">
        <v>29</v>
      </c>
      <c r="J1212" t="s">
        <v>6250</v>
      </c>
      <c r="K1212" s="9" t="s">
        <v>31</v>
      </c>
      <c r="L1212" s="32" t="s">
        <v>184</v>
      </c>
      <c r="M1212" s="1" t="s">
        <v>237</v>
      </c>
      <c r="N1212" t="s">
        <v>33</v>
      </c>
      <c r="O1212" t="s">
        <v>34</v>
      </c>
      <c r="P1212" t="s">
        <v>35</v>
      </c>
      <c r="Q1212" t="s">
        <v>61</v>
      </c>
      <c r="R1212" t="s">
        <v>172</v>
      </c>
      <c r="S1212" t="s">
        <v>38</v>
      </c>
      <c r="T1212" t="s">
        <v>39</v>
      </c>
      <c r="U1212" t="s">
        <v>40</v>
      </c>
      <c r="V1212" t="s">
        <v>41</v>
      </c>
      <c r="W1212" t="s">
        <v>42</v>
      </c>
      <c r="X1212" t="s">
        <v>53</v>
      </c>
    </row>
    <row r="1213" spans="1:24" ht="13.5" customHeight="1" x14ac:dyDescent="0.45">
      <c r="A1213" t="s">
        <v>6251</v>
      </c>
      <c r="E1213" t="s">
        <v>6252</v>
      </c>
      <c r="F1213">
        <v>10.100199999999999</v>
      </c>
      <c r="G1213" s="45">
        <v>21897948</v>
      </c>
      <c r="H1213" t="s">
        <v>6253</v>
      </c>
      <c r="I1213" t="s">
        <v>46</v>
      </c>
      <c r="J1213" t="s">
        <v>6254</v>
      </c>
      <c r="K1213" s="9" t="s">
        <v>31</v>
      </c>
      <c r="L1213" s="32" t="s">
        <v>1908</v>
      </c>
      <c r="M1213" t="s">
        <v>6255</v>
      </c>
      <c r="N1213" t="s">
        <v>46</v>
      </c>
      <c r="O1213" t="s">
        <v>34</v>
      </c>
      <c r="P1213" t="s">
        <v>35</v>
      </c>
      <c r="Q1213" t="s">
        <v>49</v>
      </c>
      <c r="R1213" t="s">
        <v>172</v>
      </c>
      <c r="S1213" t="s">
        <v>38</v>
      </c>
      <c r="T1213" t="s">
        <v>39</v>
      </c>
      <c r="U1213" t="s">
        <v>40</v>
      </c>
      <c r="V1213" t="s">
        <v>41</v>
      </c>
      <c r="W1213" t="s">
        <v>42</v>
      </c>
      <c r="X1213" t="s">
        <v>43</v>
      </c>
    </row>
    <row r="1214" spans="1:24" ht="13.5" customHeight="1" x14ac:dyDescent="0.45">
      <c r="A1214" s="38" t="s">
        <v>6256</v>
      </c>
      <c r="B1214" t="s">
        <v>6256</v>
      </c>
      <c r="E1214">
        <v>29765501</v>
      </c>
      <c r="G1214" s="45">
        <v>29765501</v>
      </c>
      <c r="H1214" t="s">
        <v>6257</v>
      </c>
      <c r="I1214" t="s">
        <v>46</v>
      </c>
      <c r="J1214" t="s">
        <v>6258</v>
      </c>
      <c r="K1214" s="9" t="s">
        <v>48</v>
      </c>
      <c r="L1214" s="32" t="s">
        <v>77</v>
      </c>
      <c r="M1214" t="s">
        <v>6258</v>
      </c>
      <c r="N1214" t="s">
        <v>46</v>
      </c>
      <c r="O1214" t="s">
        <v>34</v>
      </c>
      <c r="P1214" t="s">
        <v>35</v>
      </c>
      <c r="Q1214" t="s">
        <v>49</v>
      </c>
      <c r="R1214" t="s">
        <v>50</v>
      </c>
      <c r="S1214" t="s">
        <v>51</v>
      </c>
      <c r="T1214" t="s">
        <v>39</v>
      </c>
      <c r="U1214" s="39" t="s">
        <v>6259</v>
      </c>
      <c r="V1214" t="s">
        <v>41</v>
      </c>
      <c r="W1214" t="s">
        <v>6259</v>
      </c>
      <c r="X1214" t="s">
        <v>53</v>
      </c>
    </row>
    <row r="1215" spans="1:24" ht="13.5" customHeight="1" x14ac:dyDescent="0.45">
      <c r="A1215" t="s">
        <v>6260</v>
      </c>
      <c r="B1215" t="s">
        <v>25</v>
      </c>
      <c r="C1215" t="s">
        <v>25</v>
      </c>
      <c r="D1215" t="s">
        <v>6261</v>
      </c>
      <c r="E1215" t="s">
        <v>6262</v>
      </c>
      <c r="F1215">
        <v>10.100199999999999</v>
      </c>
      <c r="G1215" s="45">
        <v>21698996</v>
      </c>
      <c r="H1215" t="s">
        <v>6263</v>
      </c>
      <c r="I1215" s="6" t="s">
        <v>29</v>
      </c>
      <c r="J1215" t="s">
        <v>570</v>
      </c>
      <c r="K1215" s="9" t="s">
        <v>31</v>
      </c>
      <c r="L1215" s="32">
        <v>4070</v>
      </c>
      <c r="M1215" t="str">
        <f>"https://publications.agu.org/author-resource-center/publication-fees"</f>
        <v>https://publications.agu.org/author-resource-center/publication-fees</v>
      </c>
      <c r="N1215" t="s">
        <v>78</v>
      </c>
      <c r="O1215" t="str">
        <f>"http://publications.agu.org/open-access/"</f>
        <v>http://publications.agu.org/open-access/</v>
      </c>
      <c r="P1215" t="s">
        <v>4178</v>
      </c>
      <c r="Q1215" t="s">
        <v>4179</v>
      </c>
      <c r="R1215" t="s">
        <v>111</v>
      </c>
      <c r="S1215" t="str">
        <f>"http://publications.agu.org/author-resource-center/publication-policies/data-policy/"</f>
        <v>http://publications.agu.org/author-resource-center/publication-policies/data-policy/</v>
      </c>
      <c r="T1215" t="s">
        <v>39</v>
      </c>
      <c r="U1215" t="s">
        <v>40</v>
      </c>
      <c r="V1215" t="s">
        <v>41</v>
      </c>
      <c r="W1215" t="s">
        <v>42</v>
      </c>
      <c r="X1215" t="s">
        <v>220</v>
      </c>
    </row>
    <row r="1216" spans="1:24" ht="13.5" customHeight="1" x14ac:dyDescent="0.45">
      <c r="A1216" t="s">
        <v>6264</v>
      </c>
      <c r="B1216" t="s">
        <v>25</v>
      </c>
      <c r="C1216" t="s">
        <v>25</v>
      </c>
      <c r="D1216" t="s">
        <v>6265</v>
      </c>
      <c r="E1216" t="s">
        <v>6266</v>
      </c>
      <c r="F1216">
        <v>10.100199999999999</v>
      </c>
      <c r="G1216" s="45">
        <v>21698961</v>
      </c>
      <c r="H1216" t="s">
        <v>6267</v>
      </c>
      <c r="I1216" s="6" t="s">
        <v>29</v>
      </c>
      <c r="J1216" t="s">
        <v>570</v>
      </c>
      <c r="K1216" s="9" t="s">
        <v>31</v>
      </c>
      <c r="L1216" s="32">
        <v>4070</v>
      </c>
      <c r="M1216" t="str">
        <f>"https://publications.agu.org/author-resource-center/publication-fees"</f>
        <v>https://publications.agu.org/author-resource-center/publication-fees</v>
      </c>
      <c r="N1216" t="s">
        <v>78</v>
      </c>
      <c r="O1216" t="str">
        <f>"http://publications.agu.org/open-access/"</f>
        <v>http://publications.agu.org/open-access/</v>
      </c>
      <c r="P1216" t="s">
        <v>4178</v>
      </c>
      <c r="Q1216" t="s">
        <v>4179</v>
      </c>
      <c r="R1216" t="s">
        <v>111</v>
      </c>
      <c r="S1216" t="str">
        <f>"http://publications.agu.org/author-resource-center/publication-policies/data-policy/"</f>
        <v>http://publications.agu.org/author-resource-center/publication-policies/data-policy/</v>
      </c>
      <c r="T1216" t="s">
        <v>39</v>
      </c>
      <c r="U1216" t="s">
        <v>40</v>
      </c>
      <c r="V1216" t="s">
        <v>41</v>
      </c>
      <c r="W1216" t="s">
        <v>42</v>
      </c>
      <c r="X1216" t="s">
        <v>220</v>
      </c>
    </row>
    <row r="1217" spans="1:24" ht="13.5" customHeight="1" x14ac:dyDescent="0.45">
      <c r="A1217" t="s">
        <v>6268</v>
      </c>
      <c r="B1217" t="s">
        <v>25</v>
      </c>
      <c r="C1217" t="s">
        <v>25</v>
      </c>
      <c r="D1217" t="s">
        <v>6269</v>
      </c>
      <c r="E1217" t="s">
        <v>6270</v>
      </c>
      <c r="F1217">
        <v>10.100199999999999</v>
      </c>
      <c r="G1217" s="45">
        <v>21699011</v>
      </c>
      <c r="H1217" t="s">
        <v>6271</v>
      </c>
      <c r="I1217" s="6" t="s">
        <v>29</v>
      </c>
      <c r="J1217" t="s">
        <v>570</v>
      </c>
      <c r="K1217" s="9" t="s">
        <v>31</v>
      </c>
      <c r="L1217" s="32">
        <v>4070</v>
      </c>
      <c r="M1217" t="str">
        <f>"https://publications.agu.org/author-resource-center/publication-fees"</f>
        <v>https://publications.agu.org/author-resource-center/publication-fees</v>
      </c>
      <c r="N1217" t="s">
        <v>78</v>
      </c>
      <c r="O1217" t="str">
        <f>"http://publications.agu.org/open-access/"</f>
        <v>http://publications.agu.org/open-access/</v>
      </c>
      <c r="P1217" t="s">
        <v>4178</v>
      </c>
      <c r="Q1217" t="s">
        <v>4179</v>
      </c>
      <c r="R1217" t="s">
        <v>111</v>
      </c>
      <c r="S1217" t="str">
        <f>"http://publications.agu.org/author-resource-center/publication-policies/data-policy/"</f>
        <v>http://publications.agu.org/author-resource-center/publication-policies/data-policy/</v>
      </c>
      <c r="T1217" t="s">
        <v>39</v>
      </c>
      <c r="U1217" t="s">
        <v>40</v>
      </c>
      <c r="V1217" t="s">
        <v>41</v>
      </c>
      <c r="W1217" t="s">
        <v>42</v>
      </c>
      <c r="X1217" t="s">
        <v>220</v>
      </c>
    </row>
    <row r="1218" spans="1:24" ht="13.5" customHeight="1" x14ac:dyDescent="0.45">
      <c r="A1218" t="s">
        <v>6272</v>
      </c>
      <c r="E1218" t="s">
        <v>6273</v>
      </c>
      <c r="G1218" s="45">
        <v>29935210</v>
      </c>
      <c r="H1218" t="s">
        <v>6274</v>
      </c>
      <c r="I1218" t="s">
        <v>46</v>
      </c>
      <c r="J1218" s="1" t="s">
        <v>6275</v>
      </c>
      <c r="K1218" t="s">
        <v>2590</v>
      </c>
      <c r="L1218" s="32" t="s">
        <v>232</v>
      </c>
      <c r="M1218" s="1" t="s">
        <v>6276</v>
      </c>
      <c r="N1218" t="s">
        <v>46</v>
      </c>
      <c r="O1218" s="1" t="s">
        <v>6275</v>
      </c>
      <c r="P1218" t="s">
        <v>35</v>
      </c>
      <c r="Q1218" t="s">
        <v>49</v>
      </c>
      <c r="R1218" t="s">
        <v>111</v>
      </c>
      <c r="S1218" s="1" t="s">
        <v>2592</v>
      </c>
      <c r="T1218" t="s">
        <v>39</v>
      </c>
      <c r="U1218" s="1" t="s">
        <v>3974</v>
      </c>
      <c r="V1218" t="s">
        <v>41</v>
      </c>
      <c r="W1218" s="1" t="s">
        <v>3975</v>
      </c>
      <c r="X1218" t="s">
        <v>53</v>
      </c>
    </row>
    <row r="1219" spans="1:24" ht="13.5" customHeight="1" x14ac:dyDescent="0.45">
      <c r="A1219" t="s">
        <v>6277</v>
      </c>
      <c r="B1219" t="s">
        <v>25</v>
      </c>
      <c r="C1219" t="s">
        <v>25</v>
      </c>
      <c r="D1219" t="s">
        <v>6278</v>
      </c>
      <c r="E1219" t="s">
        <v>6279</v>
      </c>
      <c r="F1219">
        <v>10.100199999999999</v>
      </c>
      <c r="G1219" s="45">
        <v>21699291</v>
      </c>
      <c r="H1219" t="s">
        <v>6280</v>
      </c>
      <c r="I1219" s="6" t="s">
        <v>29</v>
      </c>
      <c r="J1219" t="s">
        <v>570</v>
      </c>
      <c r="K1219" s="9" t="s">
        <v>31</v>
      </c>
      <c r="L1219" s="32">
        <v>4070</v>
      </c>
      <c r="M1219" t="str">
        <f>"https://publications.agu.org/author-resource-center/publication-fees"</f>
        <v>https://publications.agu.org/author-resource-center/publication-fees</v>
      </c>
      <c r="N1219" t="s">
        <v>78</v>
      </c>
      <c r="O1219" t="str">
        <f>"http://publications.agu.org/open-access/"</f>
        <v>http://publications.agu.org/open-access/</v>
      </c>
      <c r="P1219" t="s">
        <v>4178</v>
      </c>
      <c r="Q1219" t="s">
        <v>4179</v>
      </c>
      <c r="R1219" t="s">
        <v>111</v>
      </c>
      <c r="S1219" t="str">
        <f>"http://publications.agu.org/author-resource-center/publication-policies/data-policy/"</f>
        <v>http://publications.agu.org/author-resource-center/publication-policies/data-policy/</v>
      </c>
      <c r="T1219" t="s">
        <v>39</v>
      </c>
      <c r="U1219" t="s">
        <v>40</v>
      </c>
      <c r="V1219" t="s">
        <v>41</v>
      </c>
      <c r="W1219" t="s">
        <v>42</v>
      </c>
      <c r="X1219" t="s">
        <v>220</v>
      </c>
    </row>
    <row r="1220" spans="1:24" ht="13.5" customHeight="1" x14ac:dyDescent="0.45">
      <c r="A1220" t="s">
        <v>6281</v>
      </c>
      <c r="B1220" t="s">
        <v>25</v>
      </c>
      <c r="C1220" t="s">
        <v>25</v>
      </c>
      <c r="D1220" t="s">
        <v>6282</v>
      </c>
      <c r="E1220" t="s">
        <v>6283</v>
      </c>
      <c r="F1220">
        <v>10.100199999999999</v>
      </c>
      <c r="G1220" s="45">
        <v>21699100</v>
      </c>
      <c r="H1220" t="s">
        <v>6284</v>
      </c>
      <c r="I1220" s="6" t="s">
        <v>29</v>
      </c>
      <c r="J1220" t="s">
        <v>570</v>
      </c>
      <c r="K1220" s="9" t="s">
        <v>31</v>
      </c>
      <c r="L1220" s="32">
        <v>4070</v>
      </c>
      <c r="M1220" t="str">
        <f>"https://publications.agu.org/author-resource-center/publication-fees"</f>
        <v>https://publications.agu.org/author-resource-center/publication-fees</v>
      </c>
      <c r="N1220" t="s">
        <v>78</v>
      </c>
      <c r="O1220" t="str">
        <f>"http://publications.agu.org/open-access/"</f>
        <v>http://publications.agu.org/open-access/</v>
      </c>
      <c r="P1220" t="s">
        <v>4178</v>
      </c>
      <c r="Q1220" t="s">
        <v>4179</v>
      </c>
      <c r="R1220" t="s">
        <v>111</v>
      </c>
      <c r="S1220" t="str">
        <f>"http://publications.agu.org/author-resource-center/publication-policies/data-policy/"</f>
        <v>http://publications.agu.org/author-resource-center/publication-policies/data-policy/</v>
      </c>
      <c r="T1220" t="s">
        <v>39</v>
      </c>
      <c r="U1220" t="s">
        <v>40</v>
      </c>
      <c r="V1220" t="s">
        <v>41</v>
      </c>
      <c r="W1220" t="s">
        <v>42</v>
      </c>
      <c r="X1220" t="s">
        <v>220</v>
      </c>
    </row>
    <row r="1221" spans="1:24" ht="13.5" customHeight="1" x14ac:dyDescent="0.45">
      <c r="A1221" t="s">
        <v>6285</v>
      </c>
      <c r="B1221" t="s">
        <v>25</v>
      </c>
      <c r="C1221" t="s">
        <v>25</v>
      </c>
      <c r="D1221" t="s">
        <v>6286</v>
      </c>
      <c r="E1221" t="s">
        <v>6287</v>
      </c>
      <c r="F1221">
        <v>10.100199999999999</v>
      </c>
      <c r="G1221" s="45">
        <v>21699356</v>
      </c>
      <c r="H1221" t="s">
        <v>6288</v>
      </c>
      <c r="I1221" s="6" t="s">
        <v>29</v>
      </c>
      <c r="J1221" t="s">
        <v>570</v>
      </c>
      <c r="K1221" s="9" t="s">
        <v>31</v>
      </c>
      <c r="L1221" s="32">
        <v>4070</v>
      </c>
      <c r="M1221" t="str">
        <f>"https://publications.agu.org/author-resource-center/publication-fees"</f>
        <v>https://publications.agu.org/author-resource-center/publication-fees</v>
      </c>
      <c r="N1221" t="s">
        <v>78</v>
      </c>
      <c r="O1221" t="str">
        <f>"http://publications.agu.org/open-access/"</f>
        <v>http://publications.agu.org/open-access/</v>
      </c>
      <c r="P1221" t="s">
        <v>4178</v>
      </c>
      <c r="Q1221" t="s">
        <v>4179</v>
      </c>
      <c r="R1221" t="s">
        <v>111</v>
      </c>
      <c r="S1221" t="str">
        <f>"http://publications.agu.org/author-resource-center/publication-policies/data-policy/"</f>
        <v>http://publications.agu.org/author-resource-center/publication-policies/data-policy/</v>
      </c>
      <c r="T1221" t="s">
        <v>39</v>
      </c>
      <c r="U1221" t="s">
        <v>40</v>
      </c>
      <c r="V1221" t="s">
        <v>41</v>
      </c>
      <c r="W1221" t="s">
        <v>42</v>
      </c>
      <c r="X1221" t="s">
        <v>220</v>
      </c>
    </row>
    <row r="1222" spans="1:24" ht="13.5" customHeight="1" x14ac:dyDescent="0.45">
      <c r="A1222" t="s">
        <v>6289</v>
      </c>
      <c r="B1222" t="s">
        <v>25</v>
      </c>
      <c r="C1222" t="s">
        <v>25</v>
      </c>
      <c r="D1222" t="s">
        <v>6290</v>
      </c>
      <c r="E1222" t="s">
        <v>6291</v>
      </c>
      <c r="F1222">
        <v>10.100199999999999</v>
      </c>
      <c r="G1222" s="45">
        <v>21699402</v>
      </c>
      <c r="H1222" t="s">
        <v>6292</v>
      </c>
      <c r="I1222" s="6" t="s">
        <v>29</v>
      </c>
      <c r="J1222" t="s">
        <v>570</v>
      </c>
      <c r="K1222" s="9" t="s">
        <v>31</v>
      </c>
      <c r="L1222" s="32">
        <v>4070</v>
      </c>
      <c r="M1222" t="str">
        <f>"https://publications.agu.org/author-resource-center/publication-fees"</f>
        <v>https://publications.agu.org/author-resource-center/publication-fees</v>
      </c>
      <c r="N1222" t="s">
        <v>78</v>
      </c>
      <c r="O1222" t="str">
        <f>"http://publications.agu.org/open-access/"</f>
        <v>http://publications.agu.org/open-access/</v>
      </c>
      <c r="P1222" t="s">
        <v>4178</v>
      </c>
      <c r="Q1222" t="s">
        <v>4179</v>
      </c>
      <c r="R1222" t="s">
        <v>111</v>
      </c>
      <c r="S1222" t="str">
        <f>"http://publications.agu.org/author-resource-center/publication-policies/data-policy/"</f>
        <v>http://publications.agu.org/author-resource-center/publication-policies/data-policy/</v>
      </c>
      <c r="T1222" t="s">
        <v>39</v>
      </c>
      <c r="U1222" t="s">
        <v>40</v>
      </c>
      <c r="V1222" t="s">
        <v>41</v>
      </c>
      <c r="W1222" t="s">
        <v>42</v>
      </c>
      <c r="X1222" t="s">
        <v>220</v>
      </c>
    </row>
    <row r="1223" spans="1:24" ht="13.5" customHeight="1" x14ac:dyDescent="0.45">
      <c r="A1223" t="s">
        <v>6293</v>
      </c>
      <c r="B1223" t="s">
        <v>25</v>
      </c>
      <c r="C1223" t="s">
        <v>25</v>
      </c>
      <c r="D1223" t="s">
        <v>6294</v>
      </c>
      <c r="E1223" t="s">
        <v>6295</v>
      </c>
      <c r="F1223">
        <v>10.100199999999999</v>
      </c>
      <c r="G1223" s="45">
        <v>10970118</v>
      </c>
      <c r="H1223" t="s">
        <v>6296</v>
      </c>
      <c r="I1223" s="6" t="s">
        <v>29</v>
      </c>
      <c r="J1223" t="s">
        <v>6297</v>
      </c>
      <c r="K1223" s="9" t="s">
        <v>31</v>
      </c>
      <c r="L1223" s="32" t="s">
        <v>3525</v>
      </c>
      <c r="M1223" s="1" t="s">
        <v>6297</v>
      </c>
      <c r="N1223" t="s">
        <v>33</v>
      </c>
      <c r="O1223" t="s">
        <v>34</v>
      </c>
      <c r="P1223" t="s">
        <v>35</v>
      </c>
      <c r="Q1223" t="s">
        <v>61</v>
      </c>
      <c r="R1223" t="s">
        <v>172</v>
      </c>
      <c r="S1223" t="s">
        <v>38</v>
      </c>
      <c r="T1223" t="s">
        <v>39</v>
      </c>
      <c r="U1223" t="s">
        <v>40</v>
      </c>
      <c r="V1223" t="s">
        <v>41</v>
      </c>
      <c r="W1223" t="s">
        <v>42</v>
      </c>
      <c r="X1223" t="s">
        <v>53</v>
      </c>
    </row>
    <row r="1224" spans="1:24" ht="13.5" customHeight="1" x14ac:dyDescent="0.45">
      <c r="A1224" s="38">
        <v>7158</v>
      </c>
      <c r="B1224" t="s">
        <v>6298</v>
      </c>
      <c r="E1224">
        <v>20402309</v>
      </c>
      <c r="G1224" s="45">
        <v>20402309</v>
      </c>
      <c r="H1224" t="s">
        <v>6299</v>
      </c>
      <c r="I1224" t="s">
        <v>46</v>
      </c>
      <c r="J1224" t="s">
        <v>6300</v>
      </c>
      <c r="K1224" s="9" t="s">
        <v>48</v>
      </c>
      <c r="L1224" s="32" t="s">
        <v>6301</v>
      </c>
      <c r="M1224" t="s">
        <v>6300</v>
      </c>
      <c r="N1224" t="s">
        <v>46</v>
      </c>
      <c r="O1224" t="s">
        <v>34</v>
      </c>
      <c r="P1224" t="s">
        <v>35</v>
      </c>
      <c r="Q1224" t="s">
        <v>49</v>
      </c>
      <c r="R1224" t="s">
        <v>50</v>
      </c>
      <c r="S1224" t="s">
        <v>51</v>
      </c>
      <c r="T1224" t="s">
        <v>39</v>
      </c>
      <c r="U1224" t="s">
        <v>6302</v>
      </c>
      <c r="V1224" t="s">
        <v>41</v>
      </c>
      <c r="W1224" t="s">
        <v>6302</v>
      </c>
      <c r="X1224" t="s">
        <v>53</v>
      </c>
    </row>
    <row r="1225" spans="1:24" ht="13.5" customHeight="1" x14ac:dyDescent="0.45">
      <c r="A1225" t="s">
        <v>6303</v>
      </c>
      <c r="B1225" t="s">
        <v>25</v>
      </c>
      <c r="C1225" t="s">
        <v>25</v>
      </c>
      <c r="D1225" t="s">
        <v>6304</v>
      </c>
      <c r="E1225" t="s">
        <v>6305</v>
      </c>
      <c r="F1225">
        <v>10.100199999999999</v>
      </c>
      <c r="G1225" s="45">
        <v>20400861</v>
      </c>
      <c r="H1225" t="s">
        <v>6306</v>
      </c>
      <c r="I1225" s="6" t="s">
        <v>29</v>
      </c>
      <c r="J1225" t="s">
        <v>77</v>
      </c>
      <c r="K1225" s="9" t="s">
        <v>31</v>
      </c>
      <c r="L1225" s="32" t="s">
        <v>68</v>
      </c>
      <c r="M1225" t="s">
        <v>77</v>
      </c>
      <c r="N1225" t="s">
        <v>33</v>
      </c>
      <c r="O1225" t="s">
        <v>34</v>
      </c>
      <c r="P1225" t="s">
        <v>35</v>
      </c>
      <c r="Q1225" t="s">
        <v>36</v>
      </c>
      <c r="R1225" t="s">
        <v>172</v>
      </c>
      <c r="S1225" t="s">
        <v>38</v>
      </c>
      <c r="T1225" t="s">
        <v>39</v>
      </c>
      <c r="U1225" t="s">
        <v>40</v>
      </c>
      <c r="V1225" t="s">
        <v>80</v>
      </c>
      <c r="W1225" t="s">
        <v>42</v>
      </c>
      <c r="X1225" t="s">
        <v>43</v>
      </c>
    </row>
    <row r="1226" spans="1:24" ht="13.5" customHeight="1" x14ac:dyDescent="0.45">
      <c r="A1226" t="s">
        <v>6307</v>
      </c>
      <c r="B1226" t="s">
        <v>25</v>
      </c>
      <c r="C1226" t="s">
        <v>25</v>
      </c>
      <c r="D1226" t="s">
        <v>6308</v>
      </c>
      <c r="E1226" t="s">
        <v>6309</v>
      </c>
      <c r="F1226">
        <v>10.100199999999999</v>
      </c>
      <c r="G1226" s="45">
        <v>18686982</v>
      </c>
      <c r="H1226" t="s">
        <v>6310</v>
      </c>
      <c r="I1226" s="6" t="s">
        <v>29</v>
      </c>
      <c r="J1226" t="s">
        <v>6311</v>
      </c>
      <c r="K1226" s="9" t="s">
        <v>31</v>
      </c>
      <c r="L1226" s="32" t="s">
        <v>497</v>
      </c>
      <c r="M1226" s="1" t="s">
        <v>6311</v>
      </c>
      <c r="N1226" t="s">
        <v>33</v>
      </c>
      <c r="O1226" t="s">
        <v>34</v>
      </c>
      <c r="P1226" t="s">
        <v>35</v>
      </c>
      <c r="Q1226" t="s">
        <v>61</v>
      </c>
      <c r="R1226" t="s">
        <v>37</v>
      </c>
      <c r="S1226" t="s">
        <v>38</v>
      </c>
      <c r="T1226" t="s">
        <v>39</v>
      </c>
      <c r="U1226" t="s">
        <v>40</v>
      </c>
      <c r="V1226" t="s">
        <v>81</v>
      </c>
      <c r="W1226" t="s">
        <v>42</v>
      </c>
      <c r="X1226" t="s">
        <v>53</v>
      </c>
    </row>
    <row r="1227" spans="1:24" ht="13.5" customHeight="1" x14ac:dyDescent="0.45">
      <c r="A1227" t="s">
        <v>6312</v>
      </c>
      <c r="B1227" t="s">
        <v>25</v>
      </c>
      <c r="C1227" t="s">
        <v>25</v>
      </c>
      <c r="D1227" t="s">
        <v>6313</v>
      </c>
      <c r="E1227" t="s">
        <v>6314</v>
      </c>
      <c r="F1227">
        <v>10.100199999999999</v>
      </c>
      <c r="G1227" s="45">
        <v>19435193</v>
      </c>
      <c r="H1227" t="s">
        <v>6315</v>
      </c>
      <c r="I1227" s="6" t="s">
        <v>29</v>
      </c>
      <c r="J1227" t="s">
        <v>6316</v>
      </c>
      <c r="K1227" s="9" t="s">
        <v>31</v>
      </c>
      <c r="L1227" s="32" t="s">
        <v>852</v>
      </c>
      <c r="M1227" s="8" t="s">
        <v>6316</v>
      </c>
      <c r="N1227" t="s">
        <v>33</v>
      </c>
      <c r="O1227" t="s">
        <v>34</v>
      </c>
      <c r="P1227" t="s">
        <v>35</v>
      </c>
      <c r="Q1227" t="s">
        <v>61</v>
      </c>
      <c r="R1227" t="s">
        <v>172</v>
      </c>
      <c r="S1227" t="s">
        <v>38</v>
      </c>
      <c r="T1227" t="s">
        <v>39</v>
      </c>
      <c r="U1227" t="s">
        <v>40</v>
      </c>
      <c r="V1227" t="s">
        <v>41</v>
      </c>
      <c r="W1227" t="s">
        <v>42</v>
      </c>
      <c r="X1227" t="s">
        <v>53</v>
      </c>
    </row>
    <row r="1228" spans="1:24" ht="13.5" customHeight="1" x14ac:dyDescent="0.45">
      <c r="A1228" t="s">
        <v>6317</v>
      </c>
      <c r="B1228" t="s">
        <v>25</v>
      </c>
      <c r="C1228" t="s">
        <v>25</v>
      </c>
      <c r="D1228" t="s">
        <v>6318</v>
      </c>
      <c r="E1228" t="s">
        <v>6319</v>
      </c>
      <c r="F1228">
        <v>10.1111</v>
      </c>
      <c r="G1228" s="45">
        <v>14676443</v>
      </c>
      <c r="H1228" t="s">
        <v>6320</v>
      </c>
      <c r="I1228" s="6" t="s">
        <v>29</v>
      </c>
      <c r="J1228" t="s">
        <v>6321</v>
      </c>
      <c r="K1228" s="9" t="s">
        <v>31</v>
      </c>
      <c r="L1228" s="32" t="s">
        <v>32</v>
      </c>
      <c r="M1228" s="1" t="s">
        <v>6321</v>
      </c>
      <c r="N1228" t="s">
        <v>33</v>
      </c>
      <c r="O1228" t="s">
        <v>34</v>
      </c>
      <c r="P1228" t="s">
        <v>35</v>
      </c>
      <c r="Q1228" t="s">
        <v>36</v>
      </c>
      <c r="R1228" t="s">
        <v>172</v>
      </c>
      <c r="S1228" t="s">
        <v>38</v>
      </c>
      <c r="T1228" t="s">
        <v>39</v>
      </c>
      <c r="U1228" t="s">
        <v>40</v>
      </c>
      <c r="V1228" t="s">
        <v>41</v>
      </c>
      <c r="W1228" t="s">
        <v>42</v>
      </c>
      <c r="X1228" t="s">
        <v>43</v>
      </c>
    </row>
    <row r="1229" spans="1:24" ht="13.5" customHeight="1" x14ac:dyDescent="0.45">
      <c r="A1229" t="s">
        <v>6322</v>
      </c>
      <c r="B1229" t="s">
        <v>25</v>
      </c>
      <c r="C1229" t="s">
        <v>25</v>
      </c>
      <c r="D1229" t="s">
        <v>6323</v>
      </c>
      <c r="E1229" t="s">
        <v>6324</v>
      </c>
      <c r="F1229">
        <v>10.1111</v>
      </c>
      <c r="G1229" s="45" t="s">
        <v>6325</v>
      </c>
      <c r="H1229" t="s">
        <v>6326</v>
      </c>
      <c r="I1229" s="6" t="s">
        <v>29</v>
      </c>
      <c r="J1229" t="s">
        <v>6327</v>
      </c>
      <c r="K1229" s="9" t="s">
        <v>31</v>
      </c>
      <c r="L1229" s="32" t="s">
        <v>835</v>
      </c>
      <c r="M1229" s="1" t="s">
        <v>6327</v>
      </c>
      <c r="N1229" t="s">
        <v>33</v>
      </c>
      <c r="O1229" t="s">
        <v>34</v>
      </c>
      <c r="P1229" t="s">
        <v>35</v>
      </c>
      <c r="Q1229" t="s">
        <v>61</v>
      </c>
      <c r="R1229" t="s">
        <v>172</v>
      </c>
      <c r="S1229" t="s">
        <v>38</v>
      </c>
      <c r="T1229" t="s">
        <v>39</v>
      </c>
      <c r="U1229" t="s">
        <v>40</v>
      </c>
      <c r="V1229" t="s">
        <v>41</v>
      </c>
      <c r="W1229" t="s">
        <v>42</v>
      </c>
      <c r="X1229" t="s">
        <v>43</v>
      </c>
    </row>
    <row r="1230" spans="1:24" ht="13.5" customHeight="1" x14ac:dyDescent="0.45">
      <c r="A1230" t="s">
        <v>6328</v>
      </c>
      <c r="B1230" t="s">
        <v>25</v>
      </c>
      <c r="C1230" t="s">
        <v>25</v>
      </c>
      <c r="D1230" t="s">
        <v>6329</v>
      </c>
      <c r="E1230" t="s">
        <v>6330</v>
      </c>
      <c r="F1230">
        <v>10.100199999999999</v>
      </c>
      <c r="G1230" s="45">
        <v>21611939</v>
      </c>
      <c r="H1230" t="s">
        <v>6331</v>
      </c>
      <c r="I1230" s="6" t="s">
        <v>29</v>
      </c>
      <c r="J1230" t="s">
        <v>6332</v>
      </c>
      <c r="K1230" s="9" t="s">
        <v>31</v>
      </c>
      <c r="L1230" s="32" t="s">
        <v>76</v>
      </c>
      <c r="M1230" s="1" t="s">
        <v>6332</v>
      </c>
      <c r="N1230" t="s">
        <v>33</v>
      </c>
      <c r="O1230" t="s">
        <v>34</v>
      </c>
      <c r="P1230" t="s">
        <v>35</v>
      </c>
      <c r="Q1230" t="s">
        <v>61</v>
      </c>
      <c r="R1230" t="s">
        <v>41</v>
      </c>
      <c r="S1230" t="s">
        <v>38</v>
      </c>
      <c r="T1230" t="s">
        <v>39</v>
      </c>
      <c r="U1230" t="s">
        <v>40</v>
      </c>
      <c r="V1230" t="s">
        <v>41</v>
      </c>
      <c r="W1230" t="s">
        <v>42</v>
      </c>
      <c r="X1230" t="s">
        <v>43</v>
      </c>
    </row>
    <row r="1231" spans="1:24" ht="13.5" customHeight="1" x14ac:dyDescent="0.45">
      <c r="A1231" s="38" t="s">
        <v>6333</v>
      </c>
      <c r="B1231" t="s">
        <v>6334</v>
      </c>
      <c r="E1231">
        <v>23147156</v>
      </c>
      <c r="G1231" s="45">
        <v>23147156</v>
      </c>
      <c r="H1231" t="s">
        <v>6335</v>
      </c>
      <c r="I1231" t="s">
        <v>46</v>
      </c>
      <c r="J1231" t="s">
        <v>6336</v>
      </c>
      <c r="K1231" s="9" t="s">
        <v>48</v>
      </c>
      <c r="L1231" s="32" t="s">
        <v>10219</v>
      </c>
      <c r="M1231" t="s">
        <v>6336</v>
      </c>
      <c r="N1231" t="s">
        <v>46</v>
      </c>
      <c r="O1231" t="s">
        <v>34</v>
      </c>
      <c r="P1231" t="s">
        <v>35</v>
      </c>
      <c r="Q1231" t="s">
        <v>49</v>
      </c>
      <c r="R1231" t="s">
        <v>50</v>
      </c>
      <c r="S1231" t="s">
        <v>51</v>
      </c>
      <c r="T1231" t="s">
        <v>39</v>
      </c>
      <c r="U1231" t="s">
        <v>6337</v>
      </c>
      <c r="V1231" t="s">
        <v>41</v>
      </c>
      <c r="W1231" t="s">
        <v>6337</v>
      </c>
      <c r="X1231" t="s">
        <v>53</v>
      </c>
    </row>
    <row r="1232" spans="1:24" ht="13.5" customHeight="1" x14ac:dyDescent="0.45">
      <c r="A1232" t="s">
        <v>6338</v>
      </c>
      <c r="B1232" t="s">
        <v>25</v>
      </c>
      <c r="C1232" t="s">
        <v>25</v>
      </c>
      <c r="D1232" t="s">
        <v>6339</v>
      </c>
      <c r="E1232" t="s">
        <v>6340</v>
      </c>
      <c r="F1232">
        <v>10.1111</v>
      </c>
      <c r="G1232" s="45">
        <v>14676451</v>
      </c>
      <c r="H1232" t="s">
        <v>6341</v>
      </c>
      <c r="I1232" s="6" t="s">
        <v>29</v>
      </c>
      <c r="J1232" t="s">
        <v>6342</v>
      </c>
      <c r="K1232" s="9" t="s">
        <v>31</v>
      </c>
      <c r="L1232" s="32" t="s">
        <v>2302</v>
      </c>
      <c r="M1232" s="1" t="s">
        <v>6342</v>
      </c>
      <c r="N1232" t="s">
        <v>33</v>
      </c>
      <c r="O1232" t="s">
        <v>34</v>
      </c>
      <c r="P1232" t="s">
        <v>35</v>
      </c>
      <c r="Q1232" t="s">
        <v>36</v>
      </c>
      <c r="R1232" t="s">
        <v>172</v>
      </c>
      <c r="S1232" t="s">
        <v>38</v>
      </c>
      <c r="T1232" t="s">
        <v>39</v>
      </c>
      <c r="U1232" t="s">
        <v>40</v>
      </c>
      <c r="V1232" t="s">
        <v>81</v>
      </c>
      <c r="W1232" t="s">
        <v>42</v>
      </c>
      <c r="X1232" t="s">
        <v>53</v>
      </c>
    </row>
    <row r="1233" spans="1:24" ht="13.5" customHeight="1" x14ac:dyDescent="0.45">
      <c r="A1233" t="s">
        <v>6343</v>
      </c>
      <c r="B1233" t="s">
        <v>25</v>
      </c>
      <c r="C1233" t="s">
        <v>25</v>
      </c>
      <c r="D1233" t="s">
        <v>6344</v>
      </c>
      <c r="E1233" t="s">
        <v>6345</v>
      </c>
      <c r="F1233">
        <v>10.1111</v>
      </c>
      <c r="G1233" s="45">
        <v>17447909</v>
      </c>
      <c r="H1233" t="s">
        <v>6346</v>
      </c>
      <c r="I1233" s="6" t="s">
        <v>29</v>
      </c>
      <c r="J1233" t="s">
        <v>6347</v>
      </c>
      <c r="K1233" s="9" t="s">
        <v>31</v>
      </c>
      <c r="L1233" s="32" t="s">
        <v>786</v>
      </c>
      <c r="M1233" s="1" t="s">
        <v>6347</v>
      </c>
      <c r="N1233" t="s">
        <v>33</v>
      </c>
      <c r="O1233" t="s">
        <v>34</v>
      </c>
      <c r="P1233" t="s">
        <v>35</v>
      </c>
      <c r="Q1233" t="s">
        <v>61</v>
      </c>
      <c r="R1233" t="s">
        <v>172</v>
      </c>
      <c r="S1233" t="s">
        <v>38</v>
      </c>
      <c r="T1233" t="s">
        <v>39</v>
      </c>
      <c r="U1233" t="s">
        <v>40</v>
      </c>
      <c r="V1233" t="s">
        <v>81</v>
      </c>
      <c r="W1233" t="s">
        <v>42</v>
      </c>
      <c r="X1233" t="s">
        <v>115</v>
      </c>
    </row>
    <row r="1234" spans="1:24" ht="13.5" customHeight="1" x14ac:dyDescent="0.45">
      <c r="A1234" t="s">
        <v>6334</v>
      </c>
      <c r="B1234" t="s">
        <v>25</v>
      </c>
      <c r="C1234" t="s">
        <v>25</v>
      </c>
      <c r="D1234" t="s">
        <v>6348</v>
      </c>
      <c r="E1234" t="s">
        <v>6349</v>
      </c>
      <c r="F1234">
        <v>10.1111</v>
      </c>
      <c r="G1234" s="45">
        <v>13652788</v>
      </c>
      <c r="H1234" t="s">
        <v>6350</v>
      </c>
      <c r="I1234" s="6" t="s">
        <v>29</v>
      </c>
      <c r="J1234" t="s">
        <v>6351</v>
      </c>
      <c r="K1234" s="9" t="s">
        <v>31</v>
      </c>
      <c r="L1234" s="32" t="s">
        <v>690</v>
      </c>
      <c r="M1234" s="1" t="s">
        <v>6351</v>
      </c>
      <c r="N1234" t="s">
        <v>33</v>
      </c>
      <c r="O1234" t="s">
        <v>34</v>
      </c>
      <c r="P1234" t="s">
        <v>35</v>
      </c>
      <c r="Q1234" t="s">
        <v>61</v>
      </c>
      <c r="R1234" t="s">
        <v>172</v>
      </c>
      <c r="S1234" t="s">
        <v>38</v>
      </c>
      <c r="T1234" t="s">
        <v>39</v>
      </c>
      <c r="U1234" t="s">
        <v>40</v>
      </c>
      <c r="V1234" t="s">
        <v>81</v>
      </c>
      <c r="W1234" t="s">
        <v>42</v>
      </c>
      <c r="X1234" t="s">
        <v>43</v>
      </c>
    </row>
    <row r="1235" spans="1:24" ht="13.5" customHeight="1" x14ac:dyDescent="0.45">
      <c r="A1235" t="s">
        <v>6352</v>
      </c>
      <c r="E1235" t="s">
        <v>6353</v>
      </c>
      <c r="G1235" s="45">
        <v>28376757</v>
      </c>
      <c r="H1235" t="s">
        <v>6354</v>
      </c>
      <c r="I1235" s="6" t="s">
        <v>46</v>
      </c>
      <c r="J1235" s="1" t="s">
        <v>6355</v>
      </c>
      <c r="K1235" s="9" t="s">
        <v>109</v>
      </c>
      <c r="L1235" s="32" t="s">
        <v>786</v>
      </c>
      <c r="M1235" s="1" t="s">
        <v>6355</v>
      </c>
      <c r="N1235" t="s">
        <v>46</v>
      </c>
      <c r="O1235" t="s">
        <v>34</v>
      </c>
      <c r="P1235" t="s">
        <v>35</v>
      </c>
      <c r="Q1235" t="s">
        <v>49</v>
      </c>
      <c r="R1235" t="s">
        <v>172</v>
      </c>
      <c r="S1235" s="1" t="s">
        <v>6356</v>
      </c>
      <c r="T1235" t="s">
        <v>39</v>
      </c>
      <c r="U1235" s="1" t="s">
        <v>6356</v>
      </c>
      <c r="V1235" t="s">
        <v>41</v>
      </c>
      <c r="W1235" t="s">
        <v>42</v>
      </c>
      <c r="X1235" t="s">
        <v>53</v>
      </c>
    </row>
    <row r="1236" spans="1:24" ht="13.5" customHeight="1" x14ac:dyDescent="0.45">
      <c r="A1236" t="s">
        <v>6357</v>
      </c>
      <c r="B1236" t="s">
        <v>25</v>
      </c>
      <c r="C1236" t="s">
        <v>25</v>
      </c>
      <c r="D1236" t="s">
        <v>6358</v>
      </c>
      <c r="E1236" t="s">
        <v>6359</v>
      </c>
      <c r="F1236">
        <v>10.1111</v>
      </c>
      <c r="G1236" s="45">
        <v>19391668</v>
      </c>
      <c r="H1236" t="s">
        <v>6360</v>
      </c>
      <c r="I1236" s="6" t="s">
        <v>29</v>
      </c>
      <c r="J1236" t="s">
        <v>6361</v>
      </c>
      <c r="K1236" s="9" t="s">
        <v>31</v>
      </c>
      <c r="L1236" s="32" t="s">
        <v>661</v>
      </c>
      <c r="M1236" s="1" t="s">
        <v>6361</v>
      </c>
      <c r="N1236" t="s">
        <v>33</v>
      </c>
      <c r="O1236" t="s">
        <v>34</v>
      </c>
      <c r="P1236" t="s">
        <v>35</v>
      </c>
      <c r="Q1236" t="s">
        <v>61</v>
      </c>
      <c r="R1236" t="s">
        <v>172</v>
      </c>
      <c r="S1236" t="s">
        <v>38</v>
      </c>
      <c r="T1236" t="s">
        <v>39</v>
      </c>
      <c r="U1236" t="s">
        <v>40</v>
      </c>
      <c r="V1236" t="s">
        <v>41</v>
      </c>
      <c r="W1236" t="s">
        <v>42</v>
      </c>
      <c r="X1236" t="s">
        <v>43</v>
      </c>
    </row>
    <row r="1237" spans="1:24" ht="13.5" customHeight="1" x14ac:dyDescent="0.45">
      <c r="A1237" t="s">
        <v>6362</v>
      </c>
      <c r="B1237" t="s">
        <v>25</v>
      </c>
      <c r="C1237" t="s">
        <v>25</v>
      </c>
      <c r="D1237" t="s">
        <v>6363</v>
      </c>
      <c r="E1237" t="s">
        <v>6364</v>
      </c>
      <c r="F1237">
        <v>10.1111</v>
      </c>
      <c r="G1237" s="45">
        <v>13652796</v>
      </c>
      <c r="H1237" t="s">
        <v>6365</v>
      </c>
      <c r="I1237" s="6" t="s">
        <v>29</v>
      </c>
      <c r="J1237" t="s">
        <v>6366</v>
      </c>
      <c r="K1237" s="9" t="s">
        <v>31</v>
      </c>
      <c r="L1237" s="32" t="s">
        <v>10232</v>
      </c>
      <c r="M1237" s="1" t="s">
        <v>237</v>
      </c>
      <c r="N1237" t="s">
        <v>33</v>
      </c>
      <c r="O1237" t="s">
        <v>34</v>
      </c>
      <c r="P1237" t="s">
        <v>35</v>
      </c>
      <c r="Q1237" t="s">
        <v>61</v>
      </c>
      <c r="R1237" t="s">
        <v>37</v>
      </c>
      <c r="S1237" t="s">
        <v>38</v>
      </c>
      <c r="T1237" t="s">
        <v>39</v>
      </c>
      <c r="U1237" t="s">
        <v>6366</v>
      </c>
      <c r="V1237" t="s">
        <v>41</v>
      </c>
      <c r="W1237" t="s">
        <v>42</v>
      </c>
      <c r="X1237" t="s">
        <v>53</v>
      </c>
    </row>
    <row r="1238" spans="1:24" ht="13.5" customHeight="1" x14ac:dyDescent="0.45">
      <c r="A1238" t="s">
        <v>6367</v>
      </c>
      <c r="B1238" t="s">
        <v>25</v>
      </c>
      <c r="C1238" t="s">
        <v>25</v>
      </c>
      <c r="D1238" t="s">
        <v>6368</v>
      </c>
      <c r="E1238" t="s">
        <v>6369</v>
      </c>
      <c r="F1238">
        <v>10.100199999999999</v>
      </c>
      <c r="G1238" s="45">
        <v>10991328</v>
      </c>
      <c r="H1238" t="s">
        <v>6370</v>
      </c>
      <c r="I1238" s="6" t="s">
        <v>29</v>
      </c>
      <c r="J1238" t="s">
        <v>6371</v>
      </c>
      <c r="K1238" s="9" t="s">
        <v>31</v>
      </c>
      <c r="L1238" s="32" t="s">
        <v>152</v>
      </c>
      <c r="M1238" s="1" t="s">
        <v>6371</v>
      </c>
      <c r="N1238" t="s">
        <v>33</v>
      </c>
      <c r="O1238" t="s">
        <v>34</v>
      </c>
      <c r="P1238" t="s">
        <v>35</v>
      </c>
      <c r="Q1238" t="s">
        <v>36</v>
      </c>
      <c r="R1238" t="s">
        <v>50</v>
      </c>
      <c r="S1238" t="s">
        <v>38</v>
      </c>
      <c r="T1238" t="s">
        <v>39</v>
      </c>
      <c r="U1238" t="s">
        <v>40</v>
      </c>
      <c r="V1238" t="s">
        <v>41</v>
      </c>
      <c r="W1238" t="s">
        <v>42</v>
      </c>
      <c r="X1238" t="s">
        <v>43</v>
      </c>
    </row>
    <row r="1239" spans="1:24" ht="13.5" customHeight="1" x14ac:dyDescent="0.45">
      <c r="A1239" t="s">
        <v>6372</v>
      </c>
      <c r="B1239" t="s">
        <v>25</v>
      </c>
      <c r="C1239" t="s">
        <v>25</v>
      </c>
      <c r="D1239" t="s">
        <v>6373</v>
      </c>
      <c r="E1239" t="s">
        <v>6374</v>
      </c>
      <c r="F1239">
        <v>10.1111</v>
      </c>
      <c r="G1239" s="45" t="s">
        <v>6375</v>
      </c>
      <c r="H1239" t="s">
        <v>6376</v>
      </c>
      <c r="I1239" s="6" t="s">
        <v>29</v>
      </c>
      <c r="J1239" t="s">
        <v>6377</v>
      </c>
      <c r="K1239" s="9" t="s">
        <v>31</v>
      </c>
      <c r="L1239" s="32" t="s">
        <v>10227</v>
      </c>
      <c r="M1239" s="1" t="s">
        <v>6377</v>
      </c>
      <c r="N1239" t="s">
        <v>33</v>
      </c>
      <c r="O1239" t="s">
        <v>34</v>
      </c>
      <c r="P1239" t="s">
        <v>35</v>
      </c>
      <c r="Q1239" t="s">
        <v>36</v>
      </c>
      <c r="R1239" t="s">
        <v>172</v>
      </c>
      <c r="S1239" t="s">
        <v>38</v>
      </c>
      <c r="T1239" t="s">
        <v>39</v>
      </c>
      <c r="U1239" t="s">
        <v>40</v>
      </c>
      <c r="V1239" t="s">
        <v>41</v>
      </c>
      <c r="W1239" t="s">
        <v>42</v>
      </c>
      <c r="X1239" t="s">
        <v>43</v>
      </c>
    </row>
    <row r="1240" spans="1:24" ht="13.5" customHeight="1" x14ac:dyDescent="0.45">
      <c r="A1240" s="38">
        <v>5040</v>
      </c>
      <c r="B1240" t="s">
        <v>6378</v>
      </c>
      <c r="E1240">
        <v>15408183</v>
      </c>
      <c r="G1240" s="45">
        <v>15408183</v>
      </c>
      <c r="H1240" t="s">
        <v>6379</v>
      </c>
      <c r="I1240" t="s">
        <v>46</v>
      </c>
      <c r="J1240" t="s">
        <v>6380</v>
      </c>
      <c r="K1240" s="9" t="s">
        <v>48</v>
      </c>
      <c r="L1240" s="32" t="s">
        <v>4059</v>
      </c>
      <c r="M1240" t="s">
        <v>6380</v>
      </c>
      <c r="N1240" t="s">
        <v>46</v>
      </c>
      <c r="O1240" t="s">
        <v>34</v>
      </c>
      <c r="P1240" t="s">
        <v>35</v>
      </c>
      <c r="Q1240" t="s">
        <v>49</v>
      </c>
      <c r="R1240" t="s">
        <v>50</v>
      </c>
      <c r="S1240" t="s">
        <v>51</v>
      </c>
      <c r="T1240" t="s">
        <v>39</v>
      </c>
      <c r="U1240" t="s">
        <v>6381</v>
      </c>
      <c r="V1240" t="s">
        <v>41</v>
      </c>
      <c r="W1240" t="s">
        <v>6381</v>
      </c>
      <c r="X1240" t="s">
        <v>53</v>
      </c>
    </row>
    <row r="1241" spans="1:24" ht="13.5" customHeight="1" x14ac:dyDescent="0.45">
      <c r="A1241" t="s">
        <v>6382</v>
      </c>
      <c r="B1241" t="s">
        <v>25</v>
      </c>
      <c r="C1241" t="s">
        <v>25</v>
      </c>
      <c r="D1241" t="s">
        <v>6383</v>
      </c>
      <c r="E1241" t="s">
        <v>6384</v>
      </c>
      <c r="F1241">
        <v>10.100199999999999</v>
      </c>
      <c r="G1241" s="45">
        <v>15444767</v>
      </c>
      <c r="H1241" t="s">
        <v>6385</v>
      </c>
      <c r="I1241" s="6" t="s">
        <v>29</v>
      </c>
      <c r="J1241" t="s">
        <v>6386</v>
      </c>
      <c r="K1241" t="s">
        <v>100</v>
      </c>
      <c r="L1241" s="32" t="s">
        <v>5250</v>
      </c>
      <c r="M1241" s="1" t="s">
        <v>6386</v>
      </c>
      <c r="N1241" t="s">
        <v>33</v>
      </c>
      <c r="O1241" t="s">
        <v>34</v>
      </c>
      <c r="P1241" t="s">
        <v>35</v>
      </c>
      <c r="Q1241" t="s">
        <v>61</v>
      </c>
      <c r="R1241" t="s">
        <v>172</v>
      </c>
      <c r="S1241" t="s">
        <v>38</v>
      </c>
      <c r="T1241" t="s">
        <v>39</v>
      </c>
      <c r="U1241" t="s">
        <v>40</v>
      </c>
      <c r="V1241" t="s">
        <v>41</v>
      </c>
      <c r="W1241" t="s">
        <v>42</v>
      </c>
      <c r="X1241" t="s">
        <v>43</v>
      </c>
    </row>
    <row r="1242" spans="1:24" ht="13.5" customHeight="1" x14ac:dyDescent="0.45">
      <c r="A1242" t="s">
        <v>6387</v>
      </c>
      <c r="B1242" t="s">
        <v>25</v>
      </c>
      <c r="C1242" t="s">
        <v>25</v>
      </c>
      <c r="D1242" t="s">
        <v>25</v>
      </c>
      <c r="E1242" t="s">
        <v>6388</v>
      </c>
      <c r="F1242">
        <v>10.100199999999999</v>
      </c>
      <c r="G1242" s="45">
        <v>18833772</v>
      </c>
      <c r="H1242" t="s">
        <v>6389</v>
      </c>
      <c r="I1242" t="s">
        <v>86</v>
      </c>
      <c r="J1242" t="s">
        <v>77</v>
      </c>
      <c r="K1242" t="s">
        <v>77</v>
      </c>
      <c r="L1242" s="32" t="s">
        <v>77</v>
      </c>
      <c r="M1242" t="s">
        <v>77</v>
      </c>
      <c r="N1242" t="s">
        <v>33</v>
      </c>
      <c r="O1242" t="s">
        <v>34</v>
      </c>
      <c r="P1242" t="s">
        <v>35</v>
      </c>
      <c r="Q1242" t="s">
        <v>36</v>
      </c>
      <c r="R1242" t="s">
        <v>172</v>
      </c>
      <c r="S1242" t="s">
        <v>38</v>
      </c>
      <c r="T1242" t="s">
        <v>39</v>
      </c>
      <c r="U1242" t="s">
        <v>40</v>
      </c>
      <c r="V1242" t="s">
        <v>81</v>
      </c>
      <c r="W1242" t="s">
        <v>42</v>
      </c>
      <c r="X1242" t="s">
        <v>53</v>
      </c>
    </row>
    <row r="1243" spans="1:24" ht="13.5" customHeight="1" x14ac:dyDescent="0.45">
      <c r="A1243" t="s">
        <v>6390</v>
      </c>
      <c r="B1243" t="s">
        <v>6391</v>
      </c>
      <c r="C1243" t="s">
        <v>25</v>
      </c>
      <c r="D1243" t="s">
        <v>6392</v>
      </c>
      <c r="E1243" t="s">
        <v>6393</v>
      </c>
      <c r="F1243">
        <v>10.100199999999999</v>
      </c>
      <c r="G1243" s="45">
        <v>10991344</v>
      </c>
      <c r="H1243" t="s">
        <v>6394</v>
      </c>
      <c r="I1243" s="6" t="s">
        <v>29</v>
      </c>
      <c r="J1243" t="s">
        <v>6395</v>
      </c>
      <c r="K1243" t="s">
        <v>100</v>
      </c>
      <c r="L1243" s="32" t="s">
        <v>2989</v>
      </c>
      <c r="M1243" s="1" t="s">
        <v>6395</v>
      </c>
      <c r="N1243" t="s">
        <v>78</v>
      </c>
      <c r="O1243" t="s">
        <v>34</v>
      </c>
      <c r="P1243" t="s">
        <v>102</v>
      </c>
      <c r="Q1243" t="s">
        <v>61</v>
      </c>
      <c r="R1243" t="s">
        <v>172</v>
      </c>
      <c r="S1243" t="s">
        <v>38</v>
      </c>
      <c r="T1243" t="s">
        <v>39</v>
      </c>
      <c r="U1243" t="s">
        <v>40</v>
      </c>
      <c r="V1243" t="s">
        <v>41</v>
      </c>
      <c r="W1243" t="s">
        <v>42</v>
      </c>
      <c r="X1243" t="s">
        <v>53</v>
      </c>
    </row>
    <row r="1244" spans="1:24" ht="13.5" customHeight="1" x14ac:dyDescent="0.45">
      <c r="A1244" t="s">
        <v>6396</v>
      </c>
      <c r="E1244" t="s">
        <v>6397</v>
      </c>
      <c r="G1244" s="45">
        <v>24714607</v>
      </c>
      <c r="H1244" t="s">
        <v>6398</v>
      </c>
      <c r="I1244" s="6" t="s">
        <v>29</v>
      </c>
      <c r="J1244" s="8" t="s">
        <v>74</v>
      </c>
      <c r="K1244" t="s">
        <v>100</v>
      </c>
      <c r="L1244" s="32" t="s">
        <v>232</v>
      </c>
      <c r="M1244" s="1" t="s">
        <v>6399</v>
      </c>
      <c r="N1244" t="s">
        <v>33</v>
      </c>
      <c r="O1244" s="8" t="s">
        <v>345</v>
      </c>
      <c r="R1244" t="s">
        <v>172</v>
      </c>
      <c r="S1244" t="s">
        <v>38</v>
      </c>
      <c r="T1244" t="s">
        <v>81</v>
      </c>
      <c r="U1244" t="s">
        <v>40</v>
      </c>
      <c r="V1244" t="s">
        <v>41</v>
      </c>
      <c r="W1244" t="s">
        <v>42</v>
      </c>
      <c r="X1244" t="s">
        <v>43</v>
      </c>
    </row>
    <row r="1245" spans="1:24" ht="13.5" customHeight="1" x14ac:dyDescent="0.45">
      <c r="A1245" t="s">
        <v>6400</v>
      </c>
      <c r="B1245" t="s">
        <v>25</v>
      </c>
      <c r="C1245" t="s">
        <v>25</v>
      </c>
      <c r="D1245" t="s">
        <v>6401</v>
      </c>
      <c r="E1245" t="s">
        <v>6402</v>
      </c>
      <c r="F1245">
        <v>10.1111</v>
      </c>
      <c r="G1245" s="45">
        <v>19354940</v>
      </c>
      <c r="H1245" t="s">
        <v>6403</v>
      </c>
      <c r="I1245" s="6" t="s">
        <v>29</v>
      </c>
      <c r="J1245" s="8" t="s">
        <v>74</v>
      </c>
      <c r="K1245" t="s">
        <v>100</v>
      </c>
      <c r="L1245" s="32" t="s">
        <v>32</v>
      </c>
      <c r="M1245" s="1" t="s">
        <v>237</v>
      </c>
      <c r="N1245" t="s">
        <v>33</v>
      </c>
      <c r="O1245" t="s">
        <v>34</v>
      </c>
      <c r="P1245" t="s">
        <v>35</v>
      </c>
      <c r="Q1245" t="s">
        <v>36</v>
      </c>
      <c r="R1245" t="s">
        <v>415</v>
      </c>
      <c r="S1245" t="s">
        <v>38</v>
      </c>
      <c r="T1245" t="s">
        <v>93</v>
      </c>
      <c r="U1245" t="s">
        <v>6404</v>
      </c>
      <c r="V1245" t="s">
        <v>80</v>
      </c>
      <c r="W1245" t="s">
        <v>42</v>
      </c>
      <c r="X1245" t="s">
        <v>43</v>
      </c>
    </row>
    <row r="1246" spans="1:24" ht="13.5" customHeight="1" x14ac:dyDescent="0.45">
      <c r="A1246" t="s">
        <v>6405</v>
      </c>
      <c r="B1246" t="s">
        <v>25</v>
      </c>
      <c r="C1246" t="s">
        <v>25</v>
      </c>
      <c r="D1246" t="s">
        <v>6406</v>
      </c>
      <c r="E1246" t="s">
        <v>6407</v>
      </c>
      <c r="F1246">
        <v>10.1111</v>
      </c>
      <c r="G1246" s="45">
        <v>14676478</v>
      </c>
      <c r="H1246" t="s">
        <v>6408</v>
      </c>
      <c r="I1246" s="6" t="s">
        <v>29</v>
      </c>
      <c r="J1246" t="s">
        <v>6409</v>
      </c>
      <c r="K1246" t="s">
        <v>100</v>
      </c>
      <c r="L1246" s="32" t="s">
        <v>10288</v>
      </c>
      <c r="M1246" s="1" t="s">
        <v>6409</v>
      </c>
      <c r="N1246" t="s">
        <v>33</v>
      </c>
      <c r="O1246" t="s">
        <v>34</v>
      </c>
      <c r="P1246" t="s">
        <v>35</v>
      </c>
      <c r="Q1246" t="s">
        <v>1090</v>
      </c>
      <c r="R1246" t="s">
        <v>415</v>
      </c>
      <c r="S1246" t="s">
        <v>38</v>
      </c>
      <c r="T1246" t="s">
        <v>93</v>
      </c>
      <c r="U1246" t="s">
        <v>6410</v>
      </c>
      <c r="V1246" t="s">
        <v>81</v>
      </c>
      <c r="W1246" t="s">
        <v>42</v>
      </c>
      <c r="X1246" t="s">
        <v>115</v>
      </c>
    </row>
    <row r="1247" spans="1:24" ht="13.5" customHeight="1" x14ac:dyDescent="0.45">
      <c r="A1247" t="s">
        <v>6411</v>
      </c>
      <c r="B1247" t="s">
        <v>25</v>
      </c>
      <c r="C1247" t="s">
        <v>25</v>
      </c>
      <c r="D1247" t="s">
        <v>6412</v>
      </c>
      <c r="E1247" t="s">
        <v>6413</v>
      </c>
      <c r="F1247">
        <v>10.100199999999999</v>
      </c>
      <c r="G1247" s="45" t="s">
        <v>6414</v>
      </c>
      <c r="H1247" t="s">
        <v>6415</v>
      </c>
      <c r="I1247" s="6" t="s">
        <v>29</v>
      </c>
      <c r="J1247" t="s">
        <v>77</v>
      </c>
      <c r="K1247" t="s">
        <v>100</v>
      </c>
      <c r="L1247" s="32" t="s">
        <v>3463</v>
      </c>
      <c r="M1247" t="s">
        <v>77</v>
      </c>
      <c r="N1247" t="s">
        <v>78</v>
      </c>
      <c r="O1247" s="1" t="s">
        <v>6416</v>
      </c>
      <c r="P1247" t="s">
        <v>79</v>
      </c>
      <c r="Q1247" t="s">
        <v>1330</v>
      </c>
      <c r="R1247" t="s">
        <v>172</v>
      </c>
      <c r="S1247" t="s">
        <v>38</v>
      </c>
      <c r="T1247" t="s">
        <v>39</v>
      </c>
      <c r="U1247" t="s">
        <v>40</v>
      </c>
      <c r="V1247" t="s">
        <v>41</v>
      </c>
      <c r="W1247" t="s">
        <v>42</v>
      </c>
      <c r="X1247" t="s">
        <v>43</v>
      </c>
    </row>
    <row r="1248" spans="1:24" ht="13.5" customHeight="1" x14ac:dyDescent="0.45">
      <c r="A1248" t="s">
        <v>6417</v>
      </c>
      <c r="B1248" t="s">
        <v>25</v>
      </c>
      <c r="C1248" t="s">
        <v>25</v>
      </c>
      <c r="D1248" t="s">
        <v>6418</v>
      </c>
      <c r="E1248" t="s">
        <v>6419</v>
      </c>
      <c r="F1248">
        <v>10.1111</v>
      </c>
      <c r="G1248" s="45">
        <v>17441722</v>
      </c>
      <c r="H1248" t="s">
        <v>6420</v>
      </c>
      <c r="I1248" s="6" t="s">
        <v>29</v>
      </c>
      <c r="J1248" t="s">
        <v>6421</v>
      </c>
      <c r="K1248" t="s">
        <v>100</v>
      </c>
      <c r="L1248" s="32" t="s">
        <v>5250</v>
      </c>
      <c r="M1248" s="1" t="s">
        <v>6421</v>
      </c>
      <c r="N1248" t="s">
        <v>78</v>
      </c>
      <c r="O1248" s="1" t="s">
        <v>6422</v>
      </c>
      <c r="P1248" t="s">
        <v>102</v>
      </c>
      <c r="Q1248" t="s">
        <v>79</v>
      </c>
      <c r="R1248" t="s">
        <v>172</v>
      </c>
      <c r="S1248" t="s">
        <v>38</v>
      </c>
      <c r="T1248" t="s">
        <v>39</v>
      </c>
      <c r="U1248" t="s">
        <v>40</v>
      </c>
      <c r="V1248" t="s">
        <v>81</v>
      </c>
      <c r="W1248" t="s">
        <v>42</v>
      </c>
      <c r="X1248" t="s">
        <v>115</v>
      </c>
    </row>
    <row r="1249" spans="1:24" ht="13.5" customHeight="1" x14ac:dyDescent="0.45">
      <c r="A1249" t="s">
        <v>6423</v>
      </c>
      <c r="E1249" t="s">
        <v>6424</v>
      </c>
      <c r="G1249">
        <v>19383673</v>
      </c>
      <c r="H1249" t="s">
        <v>6425</v>
      </c>
      <c r="I1249" s="6" t="s">
        <v>29</v>
      </c>
      <c r="J1249" s="18" t="s">
        <v>6426</v>
      </c>
      <c r="K1249" t="s">
        <v>100</v>
      </c>
      <c r="L1249" s="32" t="s">
        <v>2302</v>
      </c>
      <c r="M1249" s="12" t="s">
        <v>6427</v>
      </c>
      <c r="N1249" t="s">
        <v>33</v>
      </c>
      <c r="O1249" t="s">
        <v>34</v>
      </c>
      <c r="P1249" t="s">
        <v>79</v>
      </c>
      <c r="Q1249" t="s">
        <v>61</v>
      </c>
      <c r="R1249" t="s">
        <v>172</v>
      </c>
      <c r="S1249" s="8" t="s">
        <v>6427</v>
      </c>
      <c r="T1249" t="s">
        <v>39</v>
      </c>
      <c r="U1249" s="8" t="s">
        <v>6427</v>
      </c>
      <c r="V1249" t="s">
        <v>81</v>
      </c>
      <c r="W1249" t="s">
        <v>42</v>
      </c>
      <c r="X1249" t="s">
        <v>53</v>
      </c>
    </row>
    <row r="1250" spans="1:24" ht="13.5" customHeight="1" x14ac:dyDescent="0.45">
      <c r="A1250" t="s">
        <v>6428</v>
      </c>
      <c r="B1250" t="s">
        <v>25</v>
      </c>
      <c r="C1250" t="s">
        <v>25</v>
      </c>
      <c r="D1250" t="s">
        <v>6429</v>
      </c>
      <c r="E1250" t="s">
        <v>6430</v>
      </c>
      <c r="F1250">
        <v>10.1111</v>
      </c>
      <c r="G1250" s="45">
        <v>15481395</v>
      </c>
      <c r="H1250" t="s">
        <v>6431</v>
      </c>
      <c r="I1250" s="6" t="s">
        <v>29</v>
      </c>
      <c r="J1250" t="s">
        <v>6432</v>
      </c>
      <c r="K1250" t="s">
        <v>100</v>
      </c>
      <c r="L1250" s="32" t="s">
        <v>852</v>
      </c>
      <c r="M1250" s="1" t="s">
        <v>237</v>
      </c>
      <c r="N1250" t="s">
        <v>78</v>
      </c>
      <c r="O1250" t="s">
        <v>627</v>
      </c>
      <c r="P1250" t="s">
        <v>79</v>
      </c>
      <c r="Q1250" t="s">
        <v>79</v>
      </c>
      <c r="R1250" t="s">
        <v>415</v>
      </c>
      <c r="S1250" t="s">
        <v>38</v>
      </c>
      <c r="T1250" t="s">
        <v>93</v>
      </c>
      <c r="U1250" t="s">
        <v>6432</v>
      </c>
      <c r="V1250" t="s">
        <v>80</v>
      </c>
      <c r="W1250" t="s">
        <v>42</v>
      </c>
      <c r="X1250" t="s">
        <v>43</v>
      </c>
    </row>
    <row r="1251" spans="1:24" ht="13.5" customHeight="1" x14ac:dyDescent="0.45">
      <c r="A1251" t="s">
        <v>6433</v>
      </c>
      <c r="B1251" t="s">
        <v>25</v>
      </c>
      <c r="C1251" t="s">
        <v>25</v>
      </c>
      <c r="D1251" t="s">
        <v>6434</v>
      </c>
      <c r="E1251" t="s">
        <v>6435</v>
      </c>
      <c r="F1251">
        <v>10.100199999999999</v>
      </c>
      <c r="G1251" s="45">
        <v>15222586</v>
      </c>
      <c r="H1251" t="s">
        <v>6436</v>
      </c>
      <c r="I1251" s="6" t="s">
        <v>29</v>
      </c>
      <c r="J1251" t="s">
        <v>6437</v>
      </c>
      <c r="K1251" t="s">
        <v>100</v>
      </c>
      <c r="L1251" s="32" t="s">
        <v>642</v>
      </c>
      <c r="M1251" s="1" t="s">
        <v>6437</v>
      </c>
      <c r="N1251" t="s">
        <v>33</v>
      </c>
      <c r="O1251" t="s">
        <v>34</v>
      </c>
      <c r="P1251" t="s">
        <v>35</v>
      </c>
      <c r="Q1251" t="s">
        <v>61</v>
      </c>
      <c r="R1251" t="s">
        <v>172</v>
      </c>
      <c r="S1251" t="s">
        <v>38</v>
      </c>
      <c r="T1251" t="s">
        <v>39</v>
      </c>
      <c r="U1251" t="s">
        <v>40</v>
      </c>
      <c r="V1251" t="s">
        <v>41</v>
      </c>
      <c r="W1251" t="s">
        <v>42</v>
      </c>
      <c r="X1251" t="s">
        <v>43</v>
      </c>
    </row>
    <row r="1252" spans="1:24" ht="13.5" customHeight="1" x14ac:dyDescent="0.45">
      <c r="A1252" t="s">
        <v>6438</v>
      </c>
      <c r="B1252" t="s">
        <v>25</v>
      </c>
      <c r="C1252" t="s">
        <v>25</v>
      </c>
      <c r="D1252" t="s">
        <v>6439</v>
      </c>
      <c r="E1252" t="s">
        <v>6440</v>
      </c>
      <c r="F1252">
        <v>10.1111</v>
      </c>
      <c r="G1252" s="45">
        <v>14676486</v>
      </c>
      <c r="H1252" t="s">
        <v>6441</v>
      </c>
      <c r="I1252" s="6" t="s">
        <v>29</v>
      </c>
      <c r="J1252" t="s">
        <v>6442</v>
      </c>
      <c r="K1252" t="s">
        <v>100</v>
      </c>
      <c r="L1252" s="32" t="s">
        <v>3525</v>
      </c>
      <c r="M1252" s="1" t="s">
        <v>6442</v>
      </c>
      <c r="N1252" t="s">
        <v>33</v>
      </c>
      <c r="O1252" t="s">
        <v>34</v>
      </c>
      <c r="P1252" t="s">
        <v>35</v>
      </c>
      <c r="Q1252" t="s">
        <v>36</v>
      </c>
      <c r="R1252" t="s">
        <v>172</v>
      </c>
      <c r="S1252" t="s">
        <v>38</v>
      </c>
      <c r="T1252" t="s">
        <v>39</v>
      </c>
      <c r="U1252" t="s">
        <v>40</v>
      </c>
      <c r="V1252" t="s">
        <v>81</v>
      </c>
      <c r="W1252" t="s">
        <v>42</v>
      </c>
      <c r="X1252" t="s">
        <v>115</v>
      </c>
    </row>
    <row r="1253" spans="1:24" ht="13.5" customHeight="1" x14ac:dyDescent="0.45">
      <c r="A1253" t="s">
        <v>6443</v>
      </c>
      <c r="B1253" t="s">
        <v>25</v>
      </c>
      <c r="C1253" t="s">
        <v>25</v>
      </c>
      <c r="D1253" t="s">
        <v>6444</v>
      </c>
      <c r="E1253" t="s">
        <v>6445</v>
      </c>
      <c r="F1253">
        <v>10.1111</v>
      </c>
      <c r="G1253" s="45">
        <v>17520606</v>
      </c>
      <c r="H1253" t="s">
        <v>6446</v>
      </c>
      <c r="I1253" s="6" t="s">
        <v>29</v>
      </c>
      <c r="J1253" t="s">
        <v>6447</v>
      </c>
      <c r="K1253" t="s">
        <v>100</v>
      </c>
      <c r="L1253" s="32" t="s">
        <v>10227</v>
      </c>
      <c r="M1253" s="1" t="s">
        <v>6447</v>
      </c>
      <c r="N1253" t="s">
        <v>33</v>
      </c>
      <c r="O1253" t="s">
        <v>34</v>
      </c>
      <c r="P1253" t="s">
        <v>35</v>
      </c>
      <c r="Q1253" t="s">
        <v>36</v>
      </c>
      <c r="R1253" t="s">
        <v>172</v>
      </c>
      <c r="S1253" t="s">
        <v>38</v>
      </c>
      <c r="T1253" t="s">
        <v>39</v>
      </c>
      <c r="U1253" t="s">
        <v>40</v>
      </c>
      <c r="V1253" t="s">
        <v>41</v>
      </c>
      <c r="W1253" t="s">
        <v>42</v>
      </c>
      <c r="X1253" t="s">
        <v>43</v>
      </c>
    </row>
    <row r="1254" spans="1:24" ht="13.5" customHeight="1" x14ac:dyDescent="0.45">
      <c r="A1254" t="s">
        <v>6448</v>
      </c>
      <c r="B1254" t="s">
        <v>25</v>
      </c>
      <c r="C1254" t="s">
        <v>25</v>
      </c>
      <c r="D1254" t="s">
        <v>6449</v>
      </c>
      <c r="E1254" t="s">
        <v>6450</v>
      </c>
      <c r="F1254">
        <v>10.1111</v>
      </c>
      <c r="G1254" s="45">
        <v>17413737</v>
      </c>
      <c r="H1254" t="s">
        <v>6451</v>
      </c>
      <c r="I1254" s="6" t="s">
        <v>29</v>
      </c>
      <c r="J1254" t="s">
        <v>6452</v>
      </c>
      <c r="K1254" t="s">
        <v>100</v>
      </c>
      <c r="L1254" s="32" t="s">
        <v>1655</v>
      </c>
      <c r="M1254" s="1" t="s">
        <v>6452</v>
      </c>
      <c r="N1254" t="s">
        <v>33</v>
      </c>
      <c r="O1254" t="s">
        <v>34</v>
      </c>
      <c r="P1254" t="s">
        <v>35</v>
      </c>
      <c r="Q1254" t="s">
        <v>61</v>
      </c>
      <c r="R1254" t="s">
        <v>172</v>
      </c>
      <c r="S1254" t="s">
        <v>38</v>
      </c>
      <c r="T1254" t="s">
        <v>39</v>
      </c>
      <c r="U1254" t="s">
        <v>40</v>
      </c>
      <c r="V1254" t="s">
        <v>41</v>
      </c>
      <c r="W1254" t="s">
        <v>42</v>
      </c>
      <c r="X1254" t="s">
        <v>43</v>
      </c>
    </row>
    <row r="1255" spans="1:24" ht="13.5" customHeight="1" x14ac:dyDescent="0.45">
      <c r="A1255" t="s">
        <v>6453</v>
      </c>
      <c r="B1255" t="s">
        <v>25</v>
      </c>
      <c r="C1255" t="s">
        <v>25</v>
      </c>
      <c r="D1255" t="s">
        <v>6454</v>
      </c>
      <c r="E1255" t="s">
        <v>6455</v>
      </c>
      <c r="F1255">
        <v>10.100199999999999</v>
      </c>
      <c r="G1255" s="45" t="s">
        <v>6456</v>
      </c>
      <c r="H1255" t="s">
        <v>6457</v>
      </c>
      <c r="I1255" s="6" t="s">
        <v>29</v>
      </c>
      <c r="J1255" t="s">
        <v>6458</v>
      </c>
      <c r="K1255" t="s">
        <v>100</v>
      </c>
      <c r="L1255" s="32" t="s">
        <v>269</v>
      </c>
      <c r="M1255" s="1" t="s">
        <v>6458</v>
      </c>
      <c r="N1255" t="s">
        <v>33</v>
      </c>
      <c r="O1255" t="s">
        <v>34</v>
      </c>
      <c r="P1255" t="s">
        <v>35</v>
      </c>
      <c r="Q1255" t="s">
        <v>61</v>
      </c>
      <c r="R1255" t="s">
        <v>172</v>
      </c>
      <c r="S1255" t="s">
        <v>38</v>
      </c>
      <c r="T1255" t="s">
        <v>39</v>
      </c>
      <c r="U1255" t="s">
        <v>40</v>
      </c>
      <c r="V1255" t="s">
        <v>41</v>
      </c>
      <c r="W1255" t="s">
        <v>42</v>
      </c>
      <c r="X1255" t="s">
        <v>53</v>
      </c>
    </row>
    <row r="1256" spans="1:24" ht="13.5" customHeight="1" x14ac:dyDescent="0.45">
      <c r="A1256" s="38" t="s">
        <v>6459</v>
      </c>
      <c r="B1256" t="s">
        <v>6459</v>
      </c>
      <c r="E1256">
        <v>23144785</v>
      </c>
      <c r="G1256" s="45">
        <v>23144785</v>
      </c>
      <c r="H1256" t="s">
        <v>6460</v>
      </c>
      <c r="I1256" t="s">
        <v>46</v>
      </c>
      <c r="J1256" t="s">
        <v>6461</v>
      </c>
      <c r="K1256" s="9" t="s">
        <v>48</v>
      </c>
      <c r="L1256" s="32" t="s">
        <v>10218</v>
      </c>
      <c r="M1256" t="s">
        <v>6461</v>
      </c>
      <c r="N1256" t="s">
        <v>46</v>
      </c>
      <c r="O1256" t="s">
        <v>34</v>
      </c>
      <c r="P1256" t="s">
        <v>35</v>
      </c>
      <c r="Q1256" t="s">
        <v>49</v>
      </c>
      <c r="R1256" t="s">
        <v>50</v>
      </c>
      <c r="S1256" t="s">
        <v>51</v>
      </c>
      <c r="T1256" t="s">
        <v>39</v>
      </c>
      <c r="U1256" t="s">
        <v>6462</v>
      </c>
      <c r="V1256" t="s">
        <v>41</v>
      </c>
      <c r="W1256" t="s">
        <v>6462</v>
      </c>
      <c r="X1256" t="s">
        <v>53</v>
      </c>
    </row>
    <row r="1257" spans="1:24" ht="13.5" customHeight="1" x14ac:dyDescent="0.45">
      <c r="A1257" t="s">
        <v>6463</v>
      </c>
      <c r="B1257" t="s">
        <v>25</v>
      </c>
      <c r="C1257" t="s">
        <v>25</v>
      </c>
      <c r="D1257" t="s">
        <v>6464</v>
      </c>
      <c r="E1257" t="s">
        <v>6465</v>
      </c>
      <c r="F1257">
        <v>10.1111</v>
      </c>
      <c r="G1257" s="45">
        <v>17549485</v>
      </c>
      <c r="H1257" t="s">
        <v>6466</v>
      </c>
      <c r="I1257" s="6" t="s">
        <v>29</v>
      </c>
      <c r="J1257" t="s">
        <v>6467</v>
      </c>
      <c r="K1257" t="s">
        <v>100</v>
      </c>
      <c r="L1257" s="32" t="s">
        <v>2206</v>
      </c>
      <c r="M1257" s="25" t="s">
        <v>6467</v>
      </c>
      <c r="N1257" t="s">
        <v>33</v>
      </c>
      <c r="O1257" t="s">
        <v>34</v>
      </c>
      <c r="P1257" t="s">
        <v>35</v>
      </c>
      <c r="Q1257" t="s">
        <v>61</v>
      </c>
      <c r="R1257" t="s">
        <v>80</v>
      </c>
      <c r="S1257" t="s">
        <v>38</v>
      </c>
      <c r="T1257" t="s">
        <v>39</v>
      </c>
      <c r="U1257" t="s">
        <v>40</v>
      </c>
      <c r="V1257" t="s">
        <v>41</v>
      </c>
      <c r="W1257" t="s">
        <v>42</v>
      </c>
      <c r="X1257" t="s">
        <v>53</v>
      </c>
    </row>
    <row r="1258" spans="1:24" ht="13.5" customHeight="1" x14ac:dyDescent="0.45">
      <c r="A1258" t="s">
        <v>6468</v>
      </c>
      <c r="B1258" t="s">
        <v>25</v>
      </c>
      <c r="C1258" t="s">
        <v>25</v>
      </c>
      <c r="D1258" t="s">
        <v>6469</v>
      </c>
      <c r="E1258" t="s">
        <v>6470</v>
      </c>
      <c r="F1258">
        <v>10.1111</v>
      </c>
      <c r="G1258" s="45">
        <v>16000684</v>
      </c>
      <c r="H1258" t="s">
        <v>6471</v>
      </c>
      <c r="I1258" s="6" t="s">
        <v>29</v>
      </c>
      <c r="J1258" t="s">
        <v>6472</v>
      </c>
      <c r="K1258" t="s">
        <v>100</v>
      </c>
      <c r="L1258" s="32" t="s">
        <v>152</v>
      </c>
      <c r="M1258" s="1" t="s">
        <v>6472</v>
      </c>
      <c r="N1258" t="s">
        <v>33</v>
      </c>
      <c r="O1258" t="s">
        <v>34</v>
      </c>
      <c r="P1258" t="s">
        <v>35</v>
      </c>
      <c r="Q1258" t="s">
        <v>61</v>
      </c>
      <c r="R1258" t="s">
        <v>172</v>
      </c>
      <c r="S1258" t="s">
        <v>38</v>
      </c>
      <c r="T1258" t="s">
        <v>39</v>
      </c>
      <c r="U1258" t="s">
        <v>40</v>
      </c>
      <c r="V1258" t="s">
        <v>41</v>
      </c>
      <c r="W1258" t="s">
        <v>42</v>
      </c>
      <c r="X1258" t="s">
        <v>53</v>
      </c>
    </row>
    <row r="1259" spans="1:24" ht="13.5" customHeight="1" x14ac:dyDescent="0.45">
      <c r="A1259" t="s">
        <v>6473</v>
      </c>
      <c r="B1259" t="s">
        <v>25</v>
      </c>
      <c r="C1259" t="s">
        <v>25</v>
      </c>
      <c r="D1259" t="s">
        <v>6474</v>
      </c>
      <c r="E1259" t="s">
        <v>6475</v>
      </c>
      <c r="F1259">
        <v>10.1111</v>
      </c>
      <c r="G1259" s="45">
        <v>16000684</v>
      </c>
      <c r="H1259" t="s">
        <v>6476</v>
      </c>
      <c r="I1259" t="s">
        <v>46</v>
      </c>
      <c r="J1259" t="s">
        <v>6477</v>
      </c>
      <c r="K1259" t="s">
        <v>100</v>
      </c>
      <c r="L1259" s="32" t="s">
        <v>2718</v>
      </c>
      <c r="M1259" t="s">
        <v>6478</v>
      </c>
      <c r="N1259" t="s">
        <v>46</v>
      </c>
      <c r="O1259" t="str">
        <f>"http://onlinelibrary.wiley.com/page/journal/20513909/homepage/ForAuthors.html"</f>
        <v>http://onlinelibrary.wiley.com/page/journal/20513909/homepage/ForAuthors.html</v>
      </c>
      <c r="P1259" t="s">
        <v>35</v>
      </c>
      <c r="Q1259" t="s">
        <v>49</v>
      </c>
      <c r="R1259" t="s">
        <v>415</v>
      </c>
      <c r="S1259" t="s">
        <v>38</v>
      </c>
      <c r="T1259" t="s">
        <v>93</v>
      </c>
      <c r="U1259" t="s">
        <v>6477</v>
      </c>
      <c r="V1259" t="s">
        <v>41</v>
      </c>
      <c r="W1259" t="s">
        <v>42</v>
      </c>
      <c r="X1259" t="s">
        <v>43</v>
      </c>
    </row>
    <row r="1260" spans="1:24" ht="13.5" customHeight="1" x14ac:dyDescent="0.45">
      <c r="A1260" t="s">
        <v>6479</v>
      </c>
      <c r="B1260" t="s">
        <v>25</v>
      </c>
      <c r="C1260" t="s">
        <v>25</v>
      </c>
      <c r="D1260" t="s">
        <v>6480</v>
      </c>
      <c r="E1260" t="s">
        <v>6481</v>
      </c>
      <c r="F1260">
        <v>10.100199999999999</v>
      </c>
      <c r="G1260" s="45">
        <v>10969071</v>
      </c>
      <c r="H1260" t="s">
        <v>6482</v>
      </c>
      <c r="I1260" s="6" t="s">
        <v>29</v>
      </c>
      <c r="J1260" t="s">
        <v>6483</v>
      </c>
      <c r="K1260" t="s">
        <v>100</v>
      </c>
      <c r="L1260" s="32" t="s">
        <v>735</v>
      </c>
      <c r="M1260" s="1" t="s">
        <v>237</v>
      </c>
      <c r="N1260" t="s">
        <v>33</v>
      </c>
      <c r="O1260" t="s">
        <v>34</v>
      </c>
      <c r="P1260" t="s">
        <v>35</v>
      </c>
      <c r="Q1260" t="s">
        <v>61</v>
      </c>
      <c r="R1260" t="s">
        <v>172</v>
      </c>
      <c r="S1260" t="s">
        <v>38</v>
      </c>
      <c r="T1260" t="s">
        <v>39</v>
      </c>
      <c r="U1260" t="s">
        <v>40</v>
      </c>
      <c r="V1260" t="s">
        <v>41</v>
      </c>
      <c r="W1260" t="s">
        <v>42</v>
      </c>
      <c r="X1260" t="s">
        <v>53</v>
      </c>
    </row>
    <row r="1261" spans="1:24" ht="13.5" customHeight="1" x14ac:dyDescent="0.45">
      <c r="A1261" t="s">
        <v>6484</v>
      </c>
      <c r="B1261" t="s">
        <v>25</v>
      </c>
      <c r="C1261" t="s">
        <v>25</v>
      </c>
      <c r="D1261" t="s">
        <v>6485</v>
      </c>
      <c r="E1261" t="s">
        <v>6486</v>
      </c>
      <c r="F1261">
        <v>10.1111</v>
      </c>
      <c r="G1261" s="45">
        <v>15251314</v>
      </c>
      <c r="H1261" t="s">
        <v>6487</v>
      </c>
      <c r="I1261" s="6" t="s">
        <v>29</v>
      </c>
      <c r="J1261" t="s">
        <v>6488</v>
      </c>
      <c r="K1261" t="s">
        <v>100</v>
      </c>
      <c r="L1261" s="32" t="s">
        <v>595</v>
      </c>
      <c r="M1261" s="1" t="s">
        <v>6488</v>
      </c>
      <c r="N1261" t="s">
        <v>33</v>
      </c>
      <c r="O1261" t="s">
        <v>34</v>
      </c>
      <c r="P1261" t="s">
        <v>35</v>
      </c>
      <c r="Q1261" t="s">
        <v>61</v>
      </c>
      <c r="R1261" t="s">
        <v>172</v>
      </c>
      <c r="S1261" t="s">
        <v>38</v>
      </c>
      <c r="T1261" t="s">
        <v>39</v>
      </c>
      <c r="U1261" s="13" t="s">
        <v>40</v>
      </c>
      <c r="V1261" t="s">
        <v>41</v>
      </c>
      <c r="W1261" s="13" t="s">
        <v>42</v>
      </c>
      <c r="X1261" t="s">
        <v>53</v>
      </c>
    </row>
    <row r="1262" spans="1:24" ht="13.5" customHeight="1" x14ac:dyDescent="0.45">
      <c r="A1262" t="s">
        <v>6489</v>
      </c>
      <c r="B1262" t="s">
        <v>25</v>
      </c>
      <c r="C1262" t="s">
        <v>25</v>
      </c>
      <c r="D1262" t="s">
        <v>6490</v>
      </c>
      <c r="E1262" t="s">
        <v>6491</v>
      </c>
      <c r="F1262">
        <v>10.1111</v>
      </c>
      <c r="G1262" s="45">
        <v>13652818</v>
      </c>
      <c r="H1262" t="s">
        <v>6492</v>
      </c>
      <c r="I1262" s="6" t="s">
        <v>29</v>
      </c>
      <c r="J1262" t="s">
        <v>6493</v>
      </c>
      <c r="K1262" t="s">
        <v>100</v>
      </c>
      <c r="L1262" s="32" t="s">
        <v>2602</v>
      </c>
      <c r="M1262" s="1" t="s">
        <v>6493</v>
      </c>
      <c r="N1262" t="s">
        <v>33</v>
      </c>
      <c r="O1262" t="s">
        <v>34</v>
      </c>
      <c r="P1262" t="s">
        <v>35</v>
      </c>
      <c r="Q1262" t="s">
        <v>61</v>
      </c>
      <c r="R1262" t="s">
        <v>37</v>
      </c>
      <c r="S1262" t="s">
        <v>38</v>
      </c>
      <c r="T1262" t="s">
        <v>39</v>
      </c>
      <c r="U1262" s="58" t="s">
        <v>40</v>
      </c>
      <c r="V1262" t="s">
        <v>41</v>
      </c>
      <c r="W1262" s="58" t="s">
        <v>42</v>
      </c>
      <c r="X1262" t="s">
        <v>53</v>
      </c>
    </row>
    <row r="1263" spans="1:24" ht="13.5" customHeight="1" x14ac:dyDescent="0.45">
      <c r="A1263" t="s">
        <v>6494</v>
      </c>
      <c r="B1263" t="s">
        <v>25</v>
      </c>
      <c r="C1263" t="s">
        <v>25</v>
      </c>
      <c r="D1263" t="s">
        <v>6495</v>
      </c>
      <c r="E1263" t="s">
        <v>6496</v>
      </c>
      <c r="F1263">
        <v>10.1111</v>
      </c>
      <c r="G1263" s="45">
        <v>15422011</v>
      </c>
      <c r="H1263" t="s">
        <v>6497</v>
      </c>
      <c r="I1263" s="6" t="s">
        <v>29</v>
      </c>
      <c r="J1263" t="s">
        <v>6498</v>
      </c>
      <c r="K1263" t="s">
        <v>100</v>
      </c>
      <c r="L1263" s="32" t="s">
        <v>642</v>
      </c>
      <c r="M1263" s="1" t="s">
        <v>6498</v>
      </c>
      <c r="N1263" t="s">
        <v>78</v>
      </c>
      <c r="O1263" s="1" t="s">
        <v>6499</v>
      </c>
      <c r="P1263" t="s">
        <v>102</v>
      </c>
      <c r="Q1263" t="s">
        <v>79</v>
      </c>
      <c r="R1263" t="s">
        <v>415</v>
      </c>
      <c r="S1263" t="s">
        <v>38</v>
      </c>
      <c r="T1263" t="s">
        <v>93</v>
      </c>
      <c r="U1263" t="s">
        <v>6500</v>
      </c>
      <c r="V1263" t="s">
        <v>41</v>
      </c>
      <c r="W1263" t="s">
        <v>42</v>
      </c>
      <c r="X1263" t="s">
        <v>43</v>
      </c>
    </row>
    <row r="1264" spans="1:24" ht="13.5" customHeight="1" x14ac:dyDescent="0.45">
      <c r="A1264" t="s">
        <v>6501</v>
      </c>
      <c r="B1264" t="s">
        <v>25</v>
      </c>
      <c r="C1264" t="s">
        <v>25</v>
      </c>
      <c r="D1264" t="s">
        <v>6502</v>
      </c>
      <c r="E1264" t="s">
        <v>6503</v>
      </c>
      <c r="F1264">
        <v>10.100199999999999</v>
      </c>
      <c r="G1264" s="45">
        <v>10991352</v>
      </c>
      <c r="H1264" t="s">
        <v>6504</v>
      </c>
      <c r="I1264" s="6" t="s">
        <v>29</v>
      </c>
      <c r="J1264" t="s">
        <v>6505</v>
      </c>
      <c r="K1264" t="s">
        <v>100</v>
      </c>
      <c r="L1264" s="32" t="s">
        <v>60</v>
      </c>
      <c r="M1264" s="1" t="s">
        <v>6505</v>
      </c>
      <c r="N1264" t="s">
        <v>33</v>
      </c>
      <c r="O1264" t="s">
        <v>34</v>
      </c>
      <c r="P1264" t="s">
        <v>35</v>
      </c>
      <c r="Q1264" t="s">
        <v>61</v>
      </c>
      <c r="R1264" t="s">
        <v>172</v>
      </c>
      <c r="S1264" t="s">
        <v>38</v>
      </c>
      <c r="T1264" t="s">
        <v>39</v>
      </c>
      <c r="U1264" t="s">
        <v>40</v>
      </c>
      <c r="V1264" t="s">
        <v>41</v>
      </c>
      <c r="W1264" t="s">
        <v>42</v>
      </c>
      <c r="X1264" t="s">
        <v>53</v>
      </c>
    </row>
    <row r="1265" spans="1:24" ht="13.5" customHeight="1" x14ac:dyDescent="0.45">
      <c r="A1265" t="s">
        <v>6506</v>
      </c>
      <c r="B1265" t="s">
        <v>25</v>
      </c>
      <c r="C1265" t="s">
        <v>25</v>
      </c>
      <c r="D1265" t="s">
        <v>6507</v>
      </c>
      <c r="E1265" t="s">
        <v>6508</v>
      </c>
      <c r="F1265">
        <v>10.1111</v>
      </c>
      <c r="G1265" s="45">
        <v>15384616</v>
      </c>
      <c r="H1265" t="s">
        <v>6509</v>
      </c>
      <c r="I1265" s="6" t="s">
        <v>29</v>
      </c>
      <c r="J1265" t="s">
        <v>6510</v>
      </c>
      <c r="K1265" t="s">
        <v>100</v>
      </c>
      <c r="L1265" s="32" t="s">
        <v>2989</v>
      </c>
      <c r="M1265" s="1" t="s">
        <v>6510</v>
      </c>
      <c r="N1265" t="s">
        <v>33</v>
      </c>
      <c r="O1265" t="s">
        <v>34</v>
      </c>
      <c r="P1265" t="s">
        <v>35</v>
      </c>
      <c r="Q1265" t="s">
        <v>36</v>
      </c>
      <c r="R1265" t="s">
        <v>172</v>
      </c>
      <c r="S1265" t="s">
        <v>38</v>
      </c>
      <c r="T1265" t="s">
        <v>39</v>
      </c>
      <c r="U1265" t="s">
        <v>40</v>
      </c>
      <c r="V1265" t="s">
        <v>81</v>
      </c>
      <c r="W1265" t="s">
        <v>42</v>
      </c>
      <c r="X1265" t="s">
        <v>53</v>
      </c>
    </row>
    <row r="1266" spans="1:24" ht="13.5" customHeight="1" x14ac:dyDescent="0.45">
      <c r="A1266" t="s">
        <v>6511</v>
      </c>
      <c r="B1266" t="s">
        <v>25</v>
      </c>
      <c r="C1266" t="s">
        <v>25</v>
      </c>
      <c r="D1266" t="s">
        <v>6512</v>
      </c>
      <c r="E1266" t="s">
        <v>6513</v>
      </c>
      <c r="F1266">
        <v>10.100199999999999</v>
      </c>
      <c r="G1266" s="45">
        <v>10974687</v>
      </c>
      <c r="H1266" t="s">
        <v>6514</v>
      </c>
      <c r="I1266" s="6" t="s">
        <v>29</v>
      </c>
      <c r="J1266" t="s">
        <v>6515</v>
      </c>
      <c r="K1266" t="s">
        <v>100</v>
      </c>
      <c r="L1266" s="32" t="s">
        <v>101</v>
      </c>
      <c r="M1266" s="1" t="s">
        <v>237</v>
      </c>
      <c r="N1266" t="s">
        <v>33</v>
      </c>
      <c r="O1266" t="s">
        <v>34</v>
      </c>
      <c r="P1266" t="s">
        <v>35</v>
      </c>
      <c r="Q1266" t="s">
        <v>61</v>
      </c>
      <c r="R1266" t="s">
        <v>41</v>
      </c>
      <c r="S1266" t="s">
        <v>38</v>
      </c>
      <c r="T1266" t="s">
        <v>39</v>
      </c>
      <c r="U1266" t="s">
        <v>40</v>
      </c>
      <c r="V1266" t="s">
        <v>41</v>
      </c>
      <c r="W1266" t="s">
        <v>42</v>
      </c>
      <c r="X1266" t="s">
        <v>1017</v>
      </c>
    </row>
    <row r="1267" spans="1:24" ht="13.5" customHeight="1" x14ac:dyDescent="0.45">
      <c r="A1267" t="s">
        <v>6516</v>
      </c>
      <c r="B1267" t="s">
        <v>25</v>
      </c>
      <c r="C1267" t="s">
        <v>25</v>
      </c>
      <c r="D1267" t="s">
        <v>6517</v>
      </c>
      <c r="E1267" t="s">
        <v>6518</v>
      </c>
      <c r="F1267">
        <v>10.100199999999999</v>
      </c>
      <c r="G1267" s="45">
        <v>10991360</v>
      </c>
      <c r="H1267" t="s">
        <v>6519</v>
      </c>
      <c r="I1267" s="6" t="s">
        <v>29</v>
      </c>
      <c r="J1267" t="s">
        <v>6520</v>
      </c>
      <c r="K1267" t="s">
        <v>100</v>
      </c>
      <c r="L1267" s="32" t="s">
        <v>5250</v>
      </c>
      <c r="M1267" s="1" t="s">
        <v>6520</v>
      </c>
      <c r="N1267" t="s">
        <v>33</v>
      </c>
      <c r="O1267" t="s">
        <v>34</v>
      </c>
      <c r="P1267" t="s">
        <v>35</v>
      </c>
      <c r="Q1267" t="s">
        <v>36</v>
      </c>
      <c r="R1267" t="s">
        <v>172</v>
      </c>
      <c r="S1267" t="s">
        <v>38</v>
      </c>
      <c r="T1267" t="s">
        <v>39</v>
      </c>
      <c r="U1267" t="s">
        <v>40</v>
      </c>
      <c r="V1267" t="s">
        <v>41</v>
      </c>
      <c r="W1267" t="s">
        <v>42</v>
      </c>
      <c r="X1267" t="s">
        <v>43</v>
      </c>
    </row>
    <row r="1268" spans="1:24" ht="13.5" customHeight="1" x14ac:dyDescent="0.45">
      <c r="A1268" t="s">
        <v>6521</v>
      </c>
      <c r="B1268" t="s">
        <v>25</v>
      </c>
      <c r="C1268" t="s">
        <v>25</v>
      </c>
      <c r="D1268" t="s">
        <v>6522</v>
      </c>
      <c r="E1268" t="s">
        <v>6523</v>
      </c>
      <c r="F1268">
        <v>10.100199999999999</v>
      </c>
      <c r="G1268" s="45">
        <v>21611912</v>
      </c>
      <c r="H1268" t="s">
        <v>6524</v>
      </c>
      <c r="I1268" s="6" t="s">
        <v>29</v>
      </c>
      <c r="J1268" s="1" t="s">
        <v>6525</v>
      </c>
      <c r="K1268" t="s">
        <v>100</v>
      </c>
      <c r="L1268" s="32" t="s">
        <v>5250</v>
      </c>
      <c r="M1268" s="1" t="s">
        <v>6525</v>
      </c>
      <c r="N1268" t="s">
        <v>33</v>
      </c>
      <c r="O1268" t="s">
        <v>34</v>
      </c>
      <c r="P1268" t="s">
        <v>35</v>
      </c>
      <c r="Q1268" t="s">
        <v>61</v>
      </c>
      <c r="R1268" t="s">
        <v>172</v>
      </c>
      <c r="S1268" t="s">
        <v>38</v>
      </c>
      <c r="T1268" t="s">
        <v>39</v>
      </c>
      <c r="U1268" t="s">
        <v>40</v>
      </c>
      <c r="V1268" t="s">
        <v>41</v>
      </c>
      <c r="W1268" t="s">
        <v>42</v>
      </c>
      <c r="X1268" t="s">
        <v>43</v>
      </c>
    </row>
    <row r="1269" spans="1:24" ht="13.5" customHeight="1" x14ac:dyDescent="0.45">
      <c r="A1269" s="38" t="s">
        <v>6526</v>
      </c>
      <c r="B1269" t="s">
        <v>6526</v>
      </c>
      <c r="E1269">
        <v>16879511</v>
      </c>
      <c r="G1269" s="45">
        <v>16879511</v>
      </c>
      <c r="H1269" t="s">
        <v>6527</v>
      </c>
      <c r="I1269" t="s">
        <v>46</v>
      </c>
      <c r="J1269" t="s">
        <v>6528</v>
      </c>
      <c r="K1269" s="9" t="s">
        <v>48</v>
      </c>
      <c r="L1269" s="32" t="s">
        <v>4112</v>
      </c>
      <c r="M1269" t="s">
        <v>6528</v>
      </c>
      <c r="N1269" t="s">
        <v>46</v>
      </c>
      <c r="O1269" t="s">
        <v>34</v>
      </c>
      <c r="P1269" t="s">
        <v>35</v>
      </c>
      <c r="Q1269" t="s">
        <v>49</v>
      </c>
      <c r="R1269" t="s">
        <v>50</v>
      </c>
      <c r="S1269" t="s">
        <v>51</v>
      </c>
      <c r="T1269" t="s">
        <v>39</v>
      </c>
      <c r="U1269" t="s">
        <v>6529</v>
      </c>
      <c r="V1269" t="s">
        <v>41</v>
      </c>
      <c r="W1269" t="s">
        <v>6529</v>
      </c>
      <c r="X1269" t="s">
        <v>53</v>
      </c>
    </row>
    <row r="1270" spans="1:24" ht="13.5" customHeight="1" x14ac:dyDescent="0.45">
      <c r="A1270" t="s">
        <v>6530</v>
      </c>
      <c r="B1270" t="s">
        <v>25</v>
      </c>
      <c r="C1270" t="s">
        <v>25</v>
      </c>
      <c r="D1270" t="s">
        <v>6531</v>
      </c>
      <c r="E1270" t="s">
        <v>6532</v>
      </c>
      <c r="F1270">
        <v>10.1111</v>
      </c>
      <c r="G1270" s="45">
        <v>14714159</v>
      </c>
      <c r="H1270" t="s">
        <v>6533</v>
      </c>
      <c r="I1270" s="6" t="s">
        <v>29</v>
      </c>
      <c r="J1270" t="s">
        <v>6534</v>
      </c>
      <c r="K1270" t="s">
        <v>100</v>
      </c>
      <c r="L1270" s="32" t="s">
        <v>1418</v>
      </c>
      <c r="M1270" s="1" t="s">
        <v>6534</v>
      </c>
      <c r="N1270" t="s">
        <v>33</v>
      </c>
      <c r="O1270" t="s">
        <v>34</v>
      </c>
      <c r="P1270" t="s">
        <v>35</v>
      </c>
      <c r="Q1270" t="s">
        <v>61</v>
      </c>
      <c r="R1270" t="s">
        <v>6535</v>
      </c>
      <c r="S1270" t="s">
        <v>38</v>
      </c>
      <c r="T1270" t="s">
        <v>93</v>
      </c>
      <c r="U1270" t="s">
        <v>6536</v>
      </c>
      <c r="V1270" t="s">
        <v>41</v>
      </c>
      <c r="W1270" t="s">
        <v>42</v>
      </c>
      <c r="X1270" t="s">
        <v>53</v>
      </c>
    </row>
    <row r="1271" spans="1:24" ht="13.5" customHeight="1" x14ac:dyDescent="0.45">
      <c r="A1271" t="s">
        <v>6537</v>
      </c>
      <c r="B1271" t="s">
        <v>25</v>
      </c>
      <c r="C1271" t="s">
        <v>25</v>
      </c>
      <c r="D1271" t="s">
        <v>6538</v>
      </c>
      <c r="E1271" t="s">
        <v>6539</v>
      </c>
      <c r="F1271">
        <v>10.1111</v>
      </c>
      <c r="G1271" s="45">
        <v>13652826</v>
      </c>
      <c r="H1271" t="s">
        <v>6540</v>
      </c>
      <c r="I1271" s="6" t="s">
        <v>29</v>
      </c>
      <c r="J1271" t="s">
        <v>6541</v>
      </c>
      <c r="K1271" t="s">
        <v>100</v>
      </c>
      <c r="L1271" s="32" t="s">
        <v>1513</v>
      </c>
      <c r="M1271" s="1" t="s">
        <v>6541</v>
      </c>
      <c r="N1271" t="s">
        <v>33</v>
      </c>
      <c r="O1271" t="s">
        <v>34</v>
      </c>
      <c r="P1271" t="s">
        <v>35</v>
      </c>
      <c r="Q1271" t="s">
        <v>61</v>
      </c>
      <c r="R1271" t="s">
        <v>50</v>
      </c>
      <c r="S1271" t="s">
        <v>38</v>
      </c>
      <c r="T1271" t="s">
        <v>39</v>
      </c>
      <c r="U1271" t="s">
        <v>40</v>
      </c>
      <c r="V1271" t="s">
        <v>41</v>
      </c>
      <c r="W1271" t="s">
        <v>42</v>
      </c>
      <c r="X1271" t="s">
        <v>1017</v>
      </c>
    </row>
    <row r="1272" spans="1:24" ht="13.5" customHeight="1" x14ac:dyDescent="0.45">
      <c r="A1272" t="s">
        <v>6542</v>
      </c>
      <c r="B1272" t="s">
        <v>25</v>
      </c>
      <c r="C1272" t="s">
        <v>25</v>
      </c>
      <c r="D1272" t="s">
        <v>6543</v>
      </c>
      <c r="E1272" t="s">
        <v>6544</v>
      </c>
      <c r="F1272">
        <v>10.1111</v>
      </c>
      <c r="G1272" s="45">
        <v>15526569</v>
      </c>
      <c r="H1272" t="s">
        <v>6545</v>
      </c>
      <c r="I1272" s="6" t="s">
        <v>29</v>
      </c>
      <c r="J1272" t="s">
        <v>6546</v>
      </c>
      <c r="K1272" s="9" t="s">
        <v>59</v>
      </c>
      <c r="L1272" s="32" t="s">
        <v>326</v>
      </c>
      <c r="M1272" s="1" t="s">
        <v>6546</v>
      </c>
      <c r="N1272" t="s">
        <v>33</v>
      </c>
      <c r="O1272" t="s">
        <v>34</v>
      </c>
      <c r="P1272" t="s">
        <v>35</v>
      </c>
      <c r="Q1272" t="s">
        <v>61</v>
      </c>
      <c r="R1272" t="s">
        <v>37</v>
      </c>
      <c r="S1272" t="s">
        <v>38</v>
      </c>
      <c r="T1272" t="s">
        <v>39</v>
      </c>
      <c r="U1272" t="s">
        <v>40</v>
      </c>
      <c r="V1272" t="s">
        <v>41</v>
      </c>
      <c r="W1272" t="s">
        <v>42</v>
      </c>
      <c r="X1272" t="s">
        <v>53</v>
      </c>
    </row>
    <row r="1273" spans="1:24" ht="13.5" customHeight="1" x14ac:dyDescent="0.45">
      <c r="A1273" t="s">
        <v>6547</v>
      </c>
      <c r="B1273" t="s">
        <v>25</v>
      </c>
      <c r="C1273" t="s">
        <v>25</v>
      </c>
      <c r="D1273" t="s">
        <v>6548</v>
      </c>
      <c r="E1273" t="s">
        <v>6549</v>
      </c>
      <c r="F1273">
        <v>10.1111</v>
      </c>
      <c r="G1273" s="45">
        <v>17486653</v>
      </c>
      <c r="H1273" t="s">
        <v>6550</v>
      </c>
      <c r="I1273" s="6" t="s">
        <v>29</v>
      </c>
      <c r="J1273" t="s">
        <v>6551</v>
      </c>
      <c r="K1273" t="s">
        <v>100</v>
      </c>
      <c r="L1273" s="32" t="s">
        <v>326</v>
      </c>
      <c r="M1273" s="1" t="s">
        <v>6551</v>
      </c>
      <c r="N1273" t="s">
        <v>33</v>
      </c>
      <c r="O1273" t="s">
        <v>34</v>
      </c>
      <c r="P1273" t="s">
        <v>35</v>
      </c>
      <c r="Q1273" t="s">
        <v>61</v>
      </c>
      <c r="R1273" t="s">
        <v>172</v>
      </c>
      <c r="S1273" t="s">
        <v>38</v>
      </c>
      <c r="T1273" t="s">
        <v>39</v>
      </c>
      <c r="U1273" t="s">
        <v>40</v>
      </c>
      <c r="V1273" t="s">
        <v>41</v>
      </c>
      <c r="W1273" t="s">
        <v>42</v>
      </c>
      <c r="X1273" t="s">
        <v>43</v>
      </c>
    </row>
    <row r="1274" spans="1:24" ht="13.5" customHeight="1" x14ac:dyDescent="0.45">
      <c r="A1274" t="s">
        <v>6552</v>
      </c>
      <c r="B1274" t="s">
        <v>25</v>
      </c>
      <c r="C1274" t="s">
        <v>25</v>
      </c>
      <c r="D1274" t="s">
        <v>6553</v>
      </c>
      <c r="E1274" t="s">
        <v>6554</v>
      </c>
      <c r="F1274">
        <v>10.100199999999999</v>
      </c>
      <c r="G1274" s="45">
        <v>10974547</v>
      </c>
      <c r="H1274" t="s">
        <v>6555</v>
      </c>
      <c r="I1274" s="6" t="s">
        <v>29</v>
      </c>
      <c r="J1274" t="s">
        <v>6556</v>
      </c>
      <c r="K1274" t="s">
        <v>100</v>
      </c>
      <c r="L1274" s="32" t="s">
        <v>701</v>
      </c>
      <c r="M1274" s="1" t="s">
        <v>6556</v>
      </c>
      <c r="N1274" t="s">
        <v>33</v>
      </c>
      <c r="O1274" t="s">
        <v>34</v>
      </c>
      <c r="P1274" t="s">
        <v>35</v>
      </c>
      <c r="Q1274" t="s">
        <v>61</v>
      </c>
      <c r="R1274" t="s">
        <v>50</v>
      </c>
      <c r="S1274" t="s">
        <v>38</v>
      </c>
      <c r="T1274" t="s">
        <v>39</v>
      </c>
      <c r="U1274" t="s">
        <v>40</v>
      </c>
      <c r="V1274" t="s">
        <v>41</v>
      </c>
      <c r="W1274" t="s">
        <v>42</v>
      </c>
      <c r="X1274" t="s">
        <v>53</v>
      </c>
    </row>
    <row r="1275" spans="1:24" ht="13.5" customHeight="1" x14ac:dyDescent="0.45">
      <c r="A1275" s="38" t="s">
        <v>6557</v>
      </c>
      <c r="B1275" t="s">
        <v>6557</v>
      </c>
      <c r="E1275" t="s">
        <v>6558</v>
      </c>
      <c r="G1275" s="45" t="s">
        <v>6558</v>
      </c>
      <c r="H1275" t="s">
        <v>6559</v>
      </c>
      <c r="I1275" t="s">
        <v>46</v>
      </c>
      <c r="J1275" t="s">
        <v>6560</v>
      </c>
      <c r="K1275" s="9" t="s">
        <v>48</v>
      </c>
      <c r="L1275" s="32" t="s">
        <v>4112</v>
      </c>
      <c r="M1275" t="s">
        <v>6560</v>
      </c>
      <c r="N1275" t="s">
        <v>46</v>
      </c>
      <c r="O1275" t="s">
        <v>34</v>
      </c>
      <c r="P1275" t="s">
        <v>35</v>
      </c>
      <c r="Q1275" t="s">
        <v>49</v>
      </c>
      <c r="R1275" t="s">
        <v>50</v>
      </c>
      <c r="S1275" t="s">
        <v>51</v>
      </c>
      <c r="T1275" t="s">
        <v>39</v>
      </c>
      <c r="U1275" t="s">
        <v>6561</v>
      </c>
      <c r="V1275" t="s">
        <v>41</v>
      </c>
      <c r="W1275" t="s">
        <v>6561</v>
      </c>
      <c r="X1275" t="s">
        <v>53</v>
      </c>
    </row>
    <row r="1276" spans="1:24" ht="13.5" customHeight="1" x14ac:dyDescent="0.45">
      <c r="A1276" s="38" t="s">
        <v>6562</v>
      </c>
      <c r="B1276" t="s">
        <v>6562</v>
      </c>
      <c r="E1276">
        <v>13652834</v>
      </c>
      <c r="G1276" s="45">
        <v>13652834</v>
      </c>
      <c r="H1276" t="s">
        <v>6563</v>
      </c>
      <c r="I1276" t="s">
        <v>46</v>
      </c>
      <c r="J1276" t="s">
        <v>6564</v>
      </c>
      <c r="K1276" s="9" t="s">
        <v>48</v>
      </c>
      <c r="L1276" s="32">
        <v>3110</v>
      </c>
      <c r="M1276" t="s">
        <v>6564</v>
      </c>
      <c r="N1276" t="s">
        <v>46</v>
      </c>
      <c r="O1276" t="s">
        <v>34</v>
      </c>
      <c r="P1276" t="s">
        <v>35</v>
      </c>
      <c r="Q1276" t="s">
        <v>49</v>
      </c>
      <c r="R1276" t="s">
        <v>50</v>
      </c>
      <c r="S1276" t="s">
        <v>51</v>
      </c>
      <c r="T1276" t="s">
        <v>39</v>
      </c>
      <c r="U1276" t="s">
        <v>6565</v>
      </c>
      <c r="V1276" t="s">
        <v>41</v>
      </c>
      <c r="W1276" t="s">
        <v>6565</v>
      </c>
      <c r="X1276" t="s">
        <v>53</v>
      </c>
    </row>
    <row r="1277" spans="1:24" ht="13.5" customHeight="1" x14ac:dyDescent="0.45">
      <c r="A1277" t="s">
        <v>6566</v>
      </c>
      <c r="B1277" t="s">
        <v>25</v>
      </c>
      <c r="C1277" t="s">
        <v>25</v>
      </c>
      <c r="D1277" t="s">
        <v>6567</v>
      </c>
      <c r="E1277" t="s">
        <v>6568</v>
      </c>
      <c r="F1277">
        <v>10.1111</v>
      </c>
      <c r="G1277" s="45">
        <v>15475069</v>
      </c>
      <c r="H1277" t="s">
        <v>6569</v>
      </c>
      <c r="I1277" s="6" t="s">
        <v>29</v>
      </c>
      <c r="J1277" t="s">
        <v>6570</v>
      </c>
      <c r="K1277" t="s">
        <v>100</v>
      </c>
      <c r="L1277" s="32" t="s">
        <v>5621</v>
      </c>
      <c r="M1277" s="1" t="s">
        <v>6572</v>
      </c>
      <c r="N1277" t="s">
        <v>33</v>
      </c>
      <c r="O1277" t="s">
        <v>34</v>
      </c>
      <c r="P1277" t="s">
        <v>35</v>
      </c>
      <c r="Q1277" t="s">
        <v>61</v>
      </c>
      <c r="R1277" t="s">
        <v>172</v>
      </c>
      <c r="S1277" t="s">
        <v>38</v>
      </c>
      <c r="T1277" t="s">
        <v>39</v>
      </c>
      <c r="U1277" t="s">
        <v>40</v>
      </c>
      <c r="V1277" t="s">
        <v>41</v>
      </c>
      <c r="W1277" t="s">
        <v>42</v>
      </c>
      <c r="X1277" t="s">
        <v>43</v>
      </c>
    </row>
    <row r="1278" spans="1:24" ht="13.5" customHeight="1" x14ac:dyDescent="0.45">
      <c r="A1278" s="38" t="s">
        <v>6573</v>
      </c>
      <c r="B1278" t="s">
        <v>6574</v>
      </c>
      <c r="E1278">
        <v>20900732</v>
      </c>
      <c r="G1278" s="45">
        <v>20900732</v>
      </c>
      <c r="H1278" t="s">
        <v>6575</v>
      </c>
      <c r="I1278" t="s">
        <v>46</v>
      </c>
      <c r="J1278" t="s">
        <v>6576</v>
      </c>
      <c r="K1278" s="9" t="s">
        <v>48</v>
      </c>
      <c r="L1278" s="32" t="s">
        <v>4112</v>
      </c>
      <c r="M1278" t="s">
        <v>6576</v>
      </c>
      <c r="N1278" t="s">
        <v>46</v>
      </c>
      <c r="O1278" t="s">
        <v>34</v>
      </c>
      <c r="P1278" t="s">
        <v>35</v>
      </c>
      <c r="Q1278" t="s">
        <v>49</v>
      </c>
      <c r="R1278" t="s">
        <v>50</v>
      </c>
      <c r="S1278" t="s">
        <v>51</v>
      </c>
      <c r="T1278" t="s">
        <v>39</v>
      </c>
      <c r="U1278" t="s">
        <v>6577</v>
      </c>
      <c r="V1278" t="s">
        <v>41</v>
      </c>
      <c r="W1278" t="s">
        <v>6577</v>
      </c>
      <c r="X1278" t="s">
        <v>53</v>
      </c>
    </row>
    <row r="1279" spans="1:24" ht="13.5" customHeight="1" x14ac:dyDescent="0.45">
      <c r="A1279" s="38" t="s">
        <v>6578</v>
      </c>
      <c r="B1279" t="s">
        <v>6579</v>
      </c>
      <c r="E1279">
        <v>20900716</v>
      </c>
      <c r="G1279" s="45">
        <v>20900716</v>
      </c>
      <c r="H1279" t="s">
        <v>6580</v>
      </c>
      <c r="I1279" t="s">
        <v>46</v>
      </c>
      <c r="J1279" t="s">
        <v>6581</v>
      </c>
      <c r="K1279" s="9" t="s">
        <v>48</v>
      </c>
      <c r="L1279" s="32" t="s">
        <v>10259</v>
      </c>
      <c r="M1279" t="s">
        <v>6581</v>
      </c>
      <c r="N1279" t="s">
        <v>46</v>
      </c>
      <c r="O1279" t="s">
        <v>34</v>
      </c>
      <c r="P1279" t="s">
        <v>35</v>
      </c>
      <c r="Q1279" t="s">
        <v>49</v>
      </c>
      <c r="R1279" t="s">
        <v>50</v>
      </c>
      <c r="S1279" t="s">
        <v>51</v>
      </c>
      <c r="T1279" t="s">
        <v>39</v>
      </c>
      <c r="U1279" t="s">
        <v>6582</v>
      </c>
      <c r="V1279" t="s">
        <v>41</v>
      </c>
      <c r="W1279" t="s">
        <v>6582</v>
      </c>
      <c r="X1279" t="s">
        <v>53</v>
      </c>
    </row>
    <row r="1280" spans="1:24" ht="13.5" customHeight="1" x14ac:dyDescent="0.45">
      <c r="A1280" t="s">
        <v>6583</v>
      </c>
      <c r="B1280" t="s">
        <v>25</v>
      </c>
      <c r="C1280" t="s">
        <v>25</v>
      </c>
      <c r="D1280" t="s">
        <v>6584</v>
      </c>
      <c r="E1280" t="s">
        <v>6585</v>
      </c>
      <c r="F1280">
        <v>10.1111</v>
      </c>
      <c r="G1280" s="45">
        <v>14470756</v>
      </c>
      <c r="H1280" t="s">
        <v>6586</v>
      </c>
      <c r="I1280" s="6" t="s">
        <v>29</v>
      </c>
      <c r="K1280" t="s">
        <v>100</v>
      </c>
      <c r="L1280" s="32" t="s">
        <v>497</v>
      </c>
      <c r="M1280" s="1" t="s">
        <v>237</v>
      </c>
      <c r="N1280" t="s">
        <v>33</v>
      </c>
      <c r="O1280" t="s">
        <v>34</v>
      </c>
      <c r="P1280" t="s">
        <v>35</v>
      </c>
      <c r="Q1280" t="s">
        <v>61</v>
      </c>
      <c r="R1280" t="s">
        <v>172</v>
      </c>
      <c r="S1280" t="s">
        <v>38</v>
      </c>
      <c r="T1280" t="s">
        <v>39</v>
      </c>
      <c r="U1280" t="s">
        <v>40</v>
      </c>
      <c r="V1280" t="s">
        <v>41</v>
      </c>
      <c r="W1280" t="s">
        <v>42</v>
      </c>
      <c r="X1280" t="s">
        <v>115</v>
      </c>
    </row>
    <row r="1281" spans="1:24" ht="13.5" customHeight="1" x14ac:dyDescent="0.45">
      <c r="A1281" t="s">
        <v>6587</v>
      </c>
      <c r="B1281" t="s">
        <v>25</v>
      </c>
      <c r="C1281" t="s">
        <v>25</v>
      </c>
      <c r="D1281" t="s">
        <v>6588</v>
      </c>
      <c r="E1281" t="s">
        <v>6589</v>
      </c>
      <c r="F1281">
        <v>10.1111</v>
      </c>
      <c r="G1281" s="45">
        <v>20448325</v>
      </c>
      <c r="H1281" t="s">
        <v>6590</v>
      </c>
      <c r="I1281" s="6" t="s">
        <v>29</v>
      </c>
      <c r="J1281" t="s">
        <v>6591</v>
      </c>
      <c r="K1281" t="s">
        <v>100</v>
      </c>
      <c r="L1281" s="32" t="s">
        <v>1599</v>
      </c>
      <c r="M1281" s="1" t="s">
        <v>6591</v>
      </c>
      <c r="N1281" t="s">
        <v>33</v>
      </c>
      <c r="O1281" t="s">
        <v>34</v>
      </c>
      <c r="P1281" t="s">
        <v>35</v>
      </c>
      <c r="Q1281" t="s">
        <v>61</v>
      </c>
      <c r="R1281" t="s">
        <v>172</v>
      </c>
      <c r="S1281" t="s">
        <v>38</v>
      </c>
      <c r="T1281" t="s">
        <v>39</v>
      </c>
      <c r="U1281" t="s">
        <v>40</v>
      </c>
      <c r="V1281" t="s">
        <v>41</v>
      </c>
      <c r="W1281" t="s">
        <v>42</v>
      </c>
      <c r="X1281" t="s">
        <v>43</v>
      </c>
    </row>
    <row r="1282" spans="1:24" ht="13.5" customHeight="1" x14ac:dyDescent="0.45">
      <c r="A1282" t="s">
        <v>6592</v>
      </c>
      <c r="E1282" t="s">
        <v>6593</v>
      </c>
      <c r="G1282" s="45">
        <v>18731317</v>
      </c>
      <c r="H1282" t="s">
        <v>6594</v>
      </c>
      <c r="I1282" s="6" t="s">
        <v>29</v>
      </c>
      <c r="J1282" s="8" t="s">
        <v>74</v>
      </c>
      <c r="K1282" t="s">
        <v>100</v>
      </c>
      <c r="L1282" s="32" t="s">
        <v>497</v>
      </c>
      <c r="M1282" s="5" t="s">
        <v>2386</v>
      </c>
      <c r="N1282" t="s">
        <v>33</v>
      </c>
      <c r="O1282" t="s">
        <v>34</v>
      </c>
      <c r="P1282" t="s">
        <v>35</v>
      </c>
      <c r="Q1282" t="s">
        <v>36</v>
      </c>
      <c r="R1282" t="s">
        <v>415</v>
      </c>
      <c r="S1282" t="s">
        <v>38</v>
      </c>
      <c r="T1282" t="s">
        <v>81</v>
      </c>
      <c r="V1282" t="s">
        <v>81</v>
      </c>
      <c r="X1282" t="s">
        <v>43</v>
      </c>
    </row>
    <row r="1283" spans="1:24" ht="13.5" customHeight="1" x14ac:dyDescent="0.45">
      <c r="A1283" s="38" t="s">
        <v>6595</v>
      </c>
      <c r="B1283" t="s">
        <v>6596</v>
      </c>
      <c r="E1283">
        <v>20900058</v>
      </c>
      <c r="G1283" s="45">
        <v>20900058</v>
      </c>
      <c r="H1283" t="s">
        <v>6597</v>
      </c>
      <c r="I1283" t="s">
        <v>46</v>
      </c>
      <c r="J1283" t="s">
        <v>6598</v>
      </c>
      <c r="K1283" s="9" t="s">
        <v>48</v>
      </c>
      <c r="L1283" s="32" t="s">
        <v>2344</v>
      </c>
      <c r="M1283" t="s">
        <v>6598</v>
      </c>
      <c r="N1283" t="s">
        <v>46</v>
      </c>
      <c r="O1283" t="s">
        <v>34</v>
      </c>
      <c r="P1283" t="s">
        <v>35</v>
      </c>
      <c r="Q1283" t="s">
        <v>49</v>
      </c>
      <c r="R1283" t="s">
        <v>50</v>
      </c>
      <c r="S1283" t="s">
        <v>51</v>
      </c>
      <c r="T1283" t="s">
        <v>39</v>
      </c>
      <c r="U1283" t="s">
        <v>6599</v>
      </c>
      <c r="V1283" t="s">
        <v>41</v>
      </c>
      <c r="W1283" t="s">
        <v>6599</v>
      </c>
      <c r="X1283" t="s">
        <v>53</v>
      </c>
    </row>
    <row r="1284" spans="1:24" ht="13.5" customHeight="1" x14ac:dyDescent="0.45">
      <c r="A1284" t="s">
        <v>6595</v>
      </c>
      <c r="B1284" t="s">
        <v>25</v>
      </c>
      <c r="C1284" t="s">
        <v>25</v>
      </c>
      <c r="D1284" t="s">
        <v>6600</v>
      </c>
      <c r="E1284" t="s">
        <v>6601</v>
      </c>
      <c r="F1284">
        <v>10.1111</v>
      </c>
      <c r="G1284" s="45">
        <v>16000714</v>
      </c>
      <c r="H1284" t="s">
        <v>6602</v>
      </c>
      <c r="I1284" s="6" t="s">
        <v>29</v>
      </c>
      <c r="J1284" t="s">
        <v>6603</v>
      </c>
      <c r="K1284" t="s">
        <v>100</v>
      </c>
      <c r="L1284" s="32" t="s">
        <v>1513</v>
      </c>
      <c r="M1284" s="1" t="s">
        <v>6603</v>
      </c>
      <c r="N1284" t="s">
        <v>33</v>
      </c>
      <c r="O1284" t="s">
        <v>34</v>
      </c>
      <c r="P1284" t="s">
        <v>35</v>
      </c>
      <c r="Q1284" t="s">
        <v>61</v>
      </c>
      <c r="R1284" t="s">
        <v>172</v>
      </c>
      <c r="S1284" t="s">
        <v>38</v>
      </c>
      <c r="T1284" t="s">
        <v>39</v>
      </c>
      <c r="U1284" t="s">
        <v>40</v>
      </c>
      <c r="V1284" t="s">
        <v>41</v>
      </c>
      <c r="W1284" t="s">
        <v>42</v>
      </c>
      <c r="X1284" t="s">
        <v>53</v>
      </c>
    </row>
    <row r="1285" spans="1:24" ht="13.5" customHeight="1" x14ac:dyDescent="0.45">
      <c r="A1285" t="s">
        <v>6604</v>
      </c>
      <c r="B1285" t="s">
        <v>25</v>
      </c>
      <c r="C1285" t="s">
        <v>25</v>
      </c>
      <c r="D1285" t="s">
        <v>6605</v>
      </c>
      <c r="E1285" t="s">
        <v>6606</v>
      </c>
      <c r="F1285">
        <v>10.1111</v>
      </c>
      <c r="G1285" s="45">
        <v>13652842</v>
      </c>
      <c r="H1285" t="s">
        <v>6607</v>
      </c>
      <c r="I1285" s="6" t="s">
        <v>29</v>
      </c>
      <c r="J1285" t="s">
        <v>6608</v>
      </c>
      <c r="K1285" t="s">
        <v>100</v>
      </c>
      <c r="L1285" s="32" t="s">
        <v>10252</v>
      </c>
      <c r="M1285" s="1" t="s">
        <v>6608</v>
      </c>
      <c r="N1285" t="s">
        <v>33</v>
      </c>
      <c r="O1285" t="s">
        <v>34</v>
      </c>
      <c r="P1285" t="s">
        <v>35</v>
      </c>
      <c r="Q1285" t="s">
        <v>61</v>
      </c>
      <c r="R1285" t="s">
        <v>50</v>
      </c>
      <c r="S1285" t="s">
        <v>38</v>
      </c>
      <c r="T1285" t="s">
        <v>39</v>
      </c>
      <c r="U1285" t="s">
        <v>40</v>
      </c>
      <c r="V1285" t="s">
        <v>41</v>
      </c>
      <c r="W1285" t="s">
        <v>42</v>
      </c>
      <c r="X1285" t="s">
        <v>53</v>
      </c>
    </row>
    <row r="1286" spans="1:24" ht="13.5" customHeight="1" x14ac:dyDescent="0.45">
      <c r="A1286" t="s">
        <v>6609</v>
      </c>
      <c r="B1286" t="s">
        <v>25</v>
      </c>
      <c r="C1286" t="s">
        <v>25</v>
      </c>
      <c r="D1286" t="s">
        <v>6610</v>
      </c>
      <c r="E1286" t="s">
        <v>6611</v>
      </c>
      <c r="F1286">
        <v>10.100199999999999</v>
      </c>
      <c r="G1286" s="45">
        <v>10991379</v>
      </c>
      <c r="H1286" t="s">
        <v>6612</v>
      </c>
      <c r="I1286" s="6" t="s">
        <v>29</v>
      </c>
      <c r="J1286" t="s">
        <v>6613</v>
      </c>
      <c r="K1286" t="s">
        <v>100</v>
      </c>
      <c r="L1286" s="32" t="s">
        <v>718</v>
      </c>
      <c r="M1286" s="1" t="s">
        <v>6613</v>
      </c>
      <c r="N1286" t="s">
        <v>33</v>
      </c>
      <c r="O1286" t="s">
        <v>34</v>
      </c>
      <c r="P1286" t="s">
        <v>35</v>
      </c>
      <c r="Q1286" t="s">
        <v>36</v>
      </c>
      <c r="R1286" t="s">
        <v>37</v>
      </c>
      <c r="S1286" t="s">
        <v>38</v>
      </c>
      <c r="T1286" t="s">
        <v>39</v>
      </c>
      <c r="U1286" t="s">
        <v>40</v>
      </c>
      <c r="V1286" t="s">
        <v>80</v>
      </c>
      <c r="W1286" t="s">
        <v>42</v>
      </c>
      <c r="X1286" t="s">
        <v>43</v>
      </c>
    </row>
    <row r="1287" spans="1:24" ht="13.5" customHeight="1" x14ac:dyDescent="0.45">
      <c r="A1287" t="s">
        <v>6614</v>
      </c>
      <c r="B1287" t="s">
        <v>25</v>
      </c>
      <c r="C1287" t="s">
        <v>25</v>
      </c>
      <c r="D1287" t="s">
        <v>6615</v>
      </c>
      <c r="E1287" t="s">
        <v>6616</v>
      </c>
      <c r="F1287">
        <v>10.100199999999999</v>
      </c>
      <c r="G1287" s="45" t="s">
        <v>6617</v>
      </c>
      <c r="H1287" t="s">
        <v>6618</v>
      </c>
      <c r="I1287" s="6" t="s">
        <v>29</v>
      </c>
      <c r="J1287" t="s">
        <v>6619</v>
      </c>
      <c r="K1287" t="s">
        <v>100</v>
      </c>
      <c r="L1287" s="32" t="s">
        <v>301</v>
      </c>
      <c r="M1287" s="1" t="s">
        <v>6619</v>
      </c>
      <c r="N1287" t="s">
        <v>33</v>
      </c>
      <c r="O1287" t="s">
        <v>34</v>
      </c>
      <c r="P1287" t="s">
        <v>35</v>
      </c>
      <c r="Q1287" t="s">
        <v>61</v>
      </c>
      <c r="R1287" t="s">
        <v>50</v>
      </c>
      <c r="S1287" t="s">
        <v>38</v>
      </c>
      <c r="T1287" t="s">
        <v>39</v>
      </c>
      <c r="U1287" t="s">
        <v>40</v>
      </c>
      <c r="V1287" t="s">
        <v>41</v>
      </c>
      <c r="W1287" t="s">
        <v>42</v>
      </c>
      <c r="X1287" t="s">
        <v>53</v>
      </c>
    </row>
    <row r="1288" spans="1:24" ht="13.5" customHeight="1" x14ac:dyDescent="0.45">
      <c r="A1288" s="38" t="s">
        <v>6620</v>
      </c>
      <c r="B1288" t="s">
        <v>6621</v>
      </c>
      <c r="E1288">
        <v>20420064</v>
      </c>
      <c r="G1288" s="45">
        <v>20420064</v>
      </c>
      <c r="H1288" t="s">
        <v>6622</v>
      </c>
      <c r="I1288" t="s">
        <v>46</v>
      </c>
      <c r="J1288" t="s">
        <v>6623</v>
      </c>
      <c r="K1288" s="9" t="s">
        <v>48</v>
      </c>
      <c r="L1288" s="32" t="s">
        <v>4112</v>
      </c>
      <c r="M1288" t="s">
        <v>6623</v>
      </c>
      <c r="N1288" t="s">
        <v>46</v>
      </c>
      <c r="O1288" t="s">
        <v>34</v>
      </c>
      <c r="P1288" t="s">
        <v>35</v>
      </c>
      <c r="Q1288" t="s">
        <v>49</v>
      </c>
      <c r="R1288" t="s">
        <v>50</v>
      </c>
      <c r="S1288" t="s">
        <v>51</v>
      </c>
      <c r="T1288" t="s">
        <v>39</v>
      </c>
      <c r="U1288" t="s">
        <v>6625</v>
      </c>
      <c r="V1288" t="s">
        <v>41</v>
      </c>
      <c r="W1288" t="s">
        <v>6625</v>
      </c>
      <c r="X1288" t="s">
        <v>53</v>
      </c>
    </row>
    <row r="1289" spans="1:24" ht="13.5" customHeight="1" x14ac:dyDescent="0.45">
      <c r="A1289" t="s">
        <v>6626</v>
      </c>
      <c r="B1289" t="s">
        <v>25</v>
      </c>
      <c r="C1289" t="s">
        <v>25</v>
      </c>
      <c r="D1289" t="s">
        <v>6627</v>
      </c>
      <c r="E1289" t="s">
        <v>6628</v>
      </c>
      <c r="F1289">
        <v>10.1111</v>
      </c>
      <c r="G1289" s="45">
        <v>14401754</v>
      </c>
      <c r="H1289" t="s">
        <v>6629</v>
      </c>
      <c r="I1289" s="6" t="s">
        <v>29</v>
      </c>
      <c r="J1289" t="s">
        <v>6630</v>
      </c>
      <c r="K1289" t="s">
        <v>100</v>
      </c>
      <c r="L1289" s="32" t="s">
        <v>3525</v>
      </c>
      <c r="M1289" s="1" t="s">
        <v>6630</v>
      </c>
      <c r="N1289" t="s">
        <v>78</v>
      </c>
      <c r="O1289" s="1" t="s">
        <v>6631</v>
      </c>
      <c r="P1289" t="s">
        <v>35</v>
      </c>
      <c r="Q1289" t="s">
        <v>79</v>
      </c>
      <c r="R1289" t="s">
        <v>172</v>
      </c>
      <c r="S1289" t="s">
        <v>38</v>
      </c>
      <c r="T1289" t="s">
        <v>39</v>
      </c>
      <c r="U1289" t="s">
        <v>40</v>
      </c>
      <c r="V1289" t="s">
        <v>41</v>
      </c>
      <c r="W1289" t="s">
        <v>42</v>
      </c>
      <c r="X1289" t="s">
        <v>53</v>
      </c>
    </row>
    <row r="1290" spans="1:24" ht="13.5" customHeight="1" x14ac:dyDescent="0.45">
      <c r="A1290" s="38" t="s">
        <v>5512</v>
      </c>
      <c r="B1290" t="s">
        <v>5512</v>
      </c>
      <c r="E1290">
        <v>20900031</v>
      </c>
      <c r="G1290" s="45">
        <v>20900031</v>
      </c>
      <c r="H1290" t="s">
        <v>6632</v>
      </c>
      <c r="I1290" t="s">
        <v>46</v>
      </c>
      <c r="J1290" t="s">
        <v>6633</v>
      </c>
      <c r="K1290" s="9" t="s">
        <v>48</v>
      </c>
      <c r="L1290" s="32" t="s">
        <v>4112</v>
      </c>
      <c r="M1290" t="s">
        <v>6633</v>
      </c>
      <c r="N1290" t="s">
        <v>46</v>
      </c>
      <c r="O1290" t="s">
        <v>34</v>
      </c>
      <c r="P1290" t="s">
        <v>35</v>
      </c>
      <c r="Q1290" t="s">
        <v>49</v>
      </c>
      <c r="R1290" t="s">
        <v>50</v>
      </c>
      <c r="S1290" t="s">
        <v>51</v>
      </c>
      <c r="T1290" t="s">
        <v>39</v>
      </c>
      <c r="U1290" t="s">
        <v>6634</v>
      </c>
      <c r="V1290" t="s">
        <v>41</v>
      </c>
      <c r="W1290" t="s">
        <v>6634</v>
      </c>
      <c r="X1290" t="s">
        <v>53</v>
      </c>
    </row>
    <row r="1291" spans="1:24" ht="13.5" customHeight="1" x14ac:dyDescent="0.45">
      <c r="A1291" t="s">
        <v>6635</v>
      </c>
      <c r="E1291" t="s">
        <v>6636</v>
      </c>
      <c r="G1291" s="45" t="s">
        <v>6636</v>
      </c>
      <c r="H1291" t="s">
        <v>6637</v>
      </c>
      <c r="I1291" s="6" t="s">
        <v>29</v>
      </c>
      <c r="J1291" t="s">
        <v>6638</v>
      </c>
      <c r="K1291" s="9" t="s">
        <v>6639</v>
      </c>
      <c r="L1291" s="32" t="s">
        <v>3735</v>
      </c>
      <c r="M1291" t="s">
        <v>6638</v>
      </c>
      <c r="N1291" t="s">
        <v>33</v>
      </c>
      <c r="O1291" t="s">
        <v>740</v>
      </c>
      <c r="P1291" t="s">
        <v>35</v>
      </c>
      <c r="Q1291" t="s">
        <v>61</v>
      </c>
      <c r="R1291" t="s">
        <v>81</v>
      </c>
      <c r="S1291" t="s">
        <v>6641</v>
      </c>
      <c r="T1291" t="s">
        <v>39</v>
      </c>
      <c r="U1291" t="s">
        <v>40</v>
      </c>
      <c r="V1291" t="s">
        <v>41</v>
      </c>
      <c r="W1291" t="s">
        <v>42</v>
      </c>
      <c r="X1291" t="s">
        <v>53</v>
      </c>
    </row>
    <row r="1292" spans="1:24" ht="13.5" customHeight="1" x14ac:dyDescent="0.45">
      <c r="A1292" t="s">
        <v>6642</v>
      </c>
      <c r="B1292" t="s">
        <v>25</v>
      </c>
      <c r="C1292" t="s">
        <v>25</v>
      </c>
      <c r="D1292" t="s">
        <v>6643</v>
      </c>
      <c r="E1292" t="s">
        <v>6644</v>
      </c>
      <c r="F1292">
        <v>10.100199999999999</v>
      </c>
      <c r="G1292" s="45">
        <v>10969896</v>
      </c>
      <c r="H1292" t="s">
        <v>6645</v>
      </c>
      <c r="I1292" t="s">
        <v>46</v>
      </c>
      <c r="J1292" t="s">
        <v>6646</v>
      </c>
      <c r="K1292" t="s">
        <v>100</v>
      </c>
      <c r="L1292" s="32">
        <v>5450</v>
      </c>
      <c r="M1292" s="1" t="s">
        <v>6646</v>
      </c>
      <c r="N1292" t="s">
        <v>33</v>
      </c>
      <c r="O1292" t="s">
        <v>34</v>
      </c>
      <c r="P1292" t="s">
        <v>35</v>
      </c>
      <c r="Q1292" t="s">
        <v>49</v>
      </c>
      <c r="R1292" t="s">
        <v>50</v>
      </c>
      <c r="S1292" t="s">
        <v>38</v>
      </c>
      <c r="T1292" t="s">
        <v>39</v>
      </c>
      <c r="U1292" t="s">
        <v>40</v>
      </c>
      <c r="V1292" t="s">
        <v>41</v>
      </c>
      <c r="W1292" t="s">
        <v>42</v>
      </c>
      <c r="X1292" t="s">
        <v>53</v>
      </c>
    </row>
    <row r="1293" spans="1:24" ht="13.5" customHeight="1" x14ac:dyDescent="0.45">
      <c r="A1293" t="s">
        <v>6647</v>
      </c>
      <c r="B1293" t="s">
        <v>25</v>
      </c>
      <c r="C1293" t="s">
        <v>25</v>
      </c>
      <c r="D1293" t="s">
        <v>6648</v>
      </c>
      <c r="E1293" t="s">
        <v>6648</v>
      </c>
      <c r="F1293">
        <v>10.100199999999999</v>
      </c>
      <c r="G1293" s="45">
        <v>15457249</v>
      </c>
      <c r="H1293" t="s">
        <v>6649</v>
      </c>
      <c r="I1293" t="s">
        <v>46</v>
      </c>
      <c r="J1293" t="s">
        <v>6650</v>
      </c>
      <c r="K1293" t="s">
        <v>100</v>
      </c>
      <c r="L1293" s="32">
        <v>3250</v>
      </c>
      <c r="M1293" t="s">
        <v>6651</v>
      </c>
      <c r="N1293" t="s">
        <v>46</v>
      </c>
      <c r="O1293" t="str">
        <f>"http://onlinelibrary.wiley.com/page/journal/20564538/homepage/open_access_license_and_copyright.htm"</f>
        <v>http://onlinelibrary.wiley.com/page/journal/20564538/homepage/open_access_license_and_copyright.htm</v>
      </c>
      <c r="P1293" t="s">
        <v>35</v>
      </c>
      <c r="Q1293" t="s">
        <v>49</v>
      </c>
      <c r="R1293" t="s">
        <v>172</v>
      </c>
      <c r="S1293" t="s">
        <v>38</v>
      </c>
      <c r="T1293" t="s">
        <v>39</v>
      </c>
      <c r="U1293" t="s">
        <v>40</v>
      </c>
      <c r="V1293" t="s">
        <v>80</v>
      </c>
      <c r="W1293" t="s">
        <v>42</v>
      </c>
      <c r="X1293" t="s">
        <v>53</v>
      </c>
    </row>
    <row r="1294" spans="1:24" ht="13.5" customHeight="1" x14ac:dyDescent="0.45">
      <c r="A1294" t="s">
        <v>6652</v>
      </c>
      <c r="E1294" t="s">
        <v>6653</v>
      </c>
      <c r="G1294" s="45">
        <v>15364801</v>
      </c>
      <c r="H1294" t="s">
        <v>6654</v>
      </c>
      <c r="I1294" s="6" t="s">
        <v>29</v>
      </c>
      <c r="J1294" s="1" t="s">
        <v>294</v>
      </c>
      <c r="K1294" t="s">
        <v>6655</v>
      </c>
      <c r="L1294" s="32" t="s">
        <v>3064</v>
      </c>
      <c r="M1294" s="1" t="s">
        <v>6656</v>
      </c>
      <c r="N1294" t="s">
        <v>33</v>
      </c>
      <c r="O1294" t="s">
        <v>34</v>
      </c>
      <c r="P1294" t="s">
        <v>35</v>
      </c>
      <c r="Q1294" t="s">
        <v>61</v>
      </c>
      <c r="R1294" t="s">
        <v>172</v>
      </c>
      <c r="S1294" t="s">
        <v>38</v>
      </c>
      <c r="T1294" t="s">
        <v>39</v>
      </c>
      <c r="U1294" t="s">
        <v>40</v>
      </c>
      <c r="V1294" t="s">
        <v>81</v>
      </c>
      <c r="W1294" t="s">
        <v>42</v>
      </c>
      <c r="X1294" t="s">
        <v>1017</v>
      </c>
    </row>
    <row r="1295" spans="1:24" ht="13.5" customHeight="1" x14ac:dyDescent="0.45">
      <c r="A1295" t="s">
        <v>6657</v>
      </c>
      <c r="B1295" t="s">
        <v>25</v>
      </c>
      <c r="C1295" t="s">
        <v>25</v>
      </c>
      <c r="D1295" t="s">
        <v>6658</v>
      </c>
      <c r="E1295" t="s">
        <v>6659</v>
      </c>
      <c r="F1295">
        <v>10.100199999999999</v>
      </c>
      <c r="G1295" s="45">
        <v>10991387</v>
      </c>
      <c r="H1295" t="s">
        <v>6660</v>
      </c>
      <c r="I1295" s="6" t="s">
        <v>29</v>
      </c>
      <c r="J1295" t="s">
        <v>6661</v>
      </c>
      <c r="K1295" t="s">
        <v>100</v>
      </c>
      <c r="L1295" s="32" t="s">
        <v>1136</v>
      </c>
      <c r="M1295" s="1" t="s">
        <v>6661</v>
      </c>
      <c r="N1295" t="s">
        <v>33</v>
      </c>
      <c r="O1295" t="s">
        <v>34</v>
      </c>
      <c r="P1295" t="s">
        <v>35</v>
      </c>
      <c r="Q1295" t="s">
        <v>61</v>
      </c>
      <c r="R1295" t="s">
        <v>172</v>
      </c>
      <c r="S1295" t="s">
        <v>38</v>
      </c>
      <c r="T1295" t="s">
        <v>39</v>
      </c>
      <c r="U1295" t="s">
        <v>40</v>
      </c>
      <c r="V1295" t="s">
        <v>41</v>
      </c>
      <c r="W1295" t="s">
        <v>42</v>
      </c>
      <c r="X1295" t="s">
        <v>53</v>
      </c>
    </row>
    <row r="1296" spans="1:24" ht="13.5" customHeight="1" x14ac:dyDescent="0.45">
      <c r="A1296" t="s">
        <v>6662</v>
      </c>
      <c r="E1296" t="s">
        <v>6663</v>
      </c>
      <c r="G1296" s="45">
        <v>19433670</v>
      </c>
      <c r="H1296" t="s">
        <v>6664</v>
      </c>
      <c r="I1296" s="6" t="s">
        <v>29</v>
      </c>
      <c r="J1296" s="8" t="s">
        <v>74</v>
      </c>
      <c r="K1296" t="s">
        <v>100</v>
      </c>
      <c r="L1296" s="32">
        <v>5000</v>
      </c>
      <c r="M1296" s="1" t="s">
        <v>2386</v>
      </c>
      <c r="N1296" t="s">
        <v>33</v>
      </c>
      <c r="O1296" s="1" t="s">
        <v>345</v>
      </c>
      <c r="P1296" t="s">
        <v>79</v>
      </c>
      <c r="Q1296" t="s">
        <v>61</v>
      </c>
      <c r="R1296" t="s">
        <v>415</v>
      </c>
      <c r="S1296" t="s">
        <v>38</v>
      </c>
      <c r="T1296" t="s">
        <v>81</v>
      </c>
      <c r="U1296" t="s">
        <v>40</v>
      </c>
      <c r="V1296" t="s">
        <v>81</v>
      </c>
      <c r="W1296" t="s">
        <v>42</v>
      </c>
      <c r="X1296" t="s">
        <v>53</v>
      </c>
    </row>
    <row r="1297" spans="1:24" ht="13.5" customHeight="1" x14ac:dyDescent="0.45">
      <c r="A1297" t="s">
        <v>6665</v>
      </c>
      <c r="B1297" t="s">
        <v>25</v>
      </c>
      <c r="C1297" t="s">
        <v>25</v>
      </c>
      <c r="D1297" t="s">
        <v>6666</v>
      </c>
      <c r="E1297" t="s">
        <v>6667</v>
      </c>
      <c r="F1297">
        <v>10.1111</v>
      </c>
      <c r="G1297" s="45">
        <v>14676494</v>
      </c>
      <c r="H1297" t="s">
        <v>6668</v>
      </c>
      <c r="I1297" s="6" t="s">
        <v>29</v>
      </c>
      <c r="J1297" t="s">
        <v>6669</v>
      </c>
      <c r="K1297" t="s">
        <v>100</v>
      </c>
      <c r="L1297" s="32" t="s">
        <v>3064</v>
      </c>
      <c r="M1297" s="1" t="s">
        <v>6669</v>
      </c>
      <c r="N1297" t="s">
        <v>33</v>
      </c>
      <c r="O1297" t="s">
        <v>34</v>
      </c>
      <c r="P1297" t="s">
        <v>35</v>
      </c>
      <c r="Q1297" t="s">
        <v>36</v>
      </c>
      <c r="R1297" t="s">
        <v>172</v>
      </c>
      <c r="S1297" t="s">
        <v>38</v>
      </c>
      <c r="T1297" t="s">
        <v>39</v>
      </c>
      <c r="U1297" t="s">
        <v>40</v>
      </c>
      <c r="V1297" t="s">
        <v>41</v>
      </c>
      <c r="W1297" t="s">
        <v>42</v>
      </c>
      <c r="X1297" t="s">
        <v>53</v>
      </c>
    </row>
    <row r="1298" spans="1:24" ht="13.5" customHeight="1" x14ac:dyDescent="0.45">
      <c r="A1298" t="s">
        <v>6670</v>
      </c>
      <c r="B1298" t="s">
        <v>25</v>
      </c>
      <c r="C1298" t="s">
        <v>25</v>
      </c>
      <c r="D1298" t="s">
        <v>6671</v>
      </c>
      <c r="E1298" t="s">
        <v>6672</v>
      </c>
      <c r="F1298">
        <v>10.1111</v>
      </c>
      <c r="G1298" s="45">
        <v>17475457</v>
      </c>
      <c r="H1298" t="s">
        <v>6673</v>
      </c>
      <c r="I1298" s="6" t="s">
        <v>29</v>
      </c>
      <c r="J1298" t="s">
        <v>6674</v>
      </c>
      <c r="K1298" t="s">
        <v>100</v>
      </c>
      <c r="L1298" s="32" t="s">
        <v>852</v>
      </c>
      <c r="M1298" s="1" t="s">
        <v>6674</v>
      </c>
      <c r="N1298" t="s">
        <v>33</v>
      </c>
      <c r="O1298" t="s">
        <v>34</v>
      </c>
      <c r="P1298" t="s">
        <v>35</v>
      </c>
      <c r="Q1298" t="s">
        <v>61</v>
      </c>
      <c r="R1298" t="s">
        <v>50</v>
      </c>
      <c r="S1298" t="s">
        <v>38</v>
      </c>
      <c r="T1298" t="s">
        <v>39</v>
      </c>
      <c r="U1298" t="s">
        <v>40</v>
      </c>
      <c r="V1298" t="s">
        <v>41</v>
      </c>
      <c r="W1298" t="s">
        <v>42</v>
      </c>
      <c r="X1298" t="s">
        <v>53</v>
      </c>
    </row>
    <row r="1299" spans="1:24" ht="13.5" customHeight="1" x14ac:dyDescent="0.45">
      <c r="A1299" t="s">
        <v>6675</v>
      </c>
      <c r="B1299" t="s">
        <v>25</v>
      </c>
      <c r="C1299" t="s">
        <v>25</v>
      </c>
      <c r="D1299" t="s">
        <v>6676</v>
      </c>
      <c r="E1299" t="s">
        <v>6677</v>
      </c>
      <c r="F1299">
        <v>10.1111</v>
      </c>
      <c r="G1299" s="45">
        <v>17598893</v>
      </c>
      <c r="H1299" t="s">
        <v>6678</v>
      </c>
      <c r="I1299" s="6" t="s">
        <v>29</v>
      </c>
      <c r="J1299" t="s">
        <v>6679</v>
      </c>
      <c r="K1299" t="s">
        <v>100</v>
      </c>
      <c r="L1299" s="32" t="s">
        <v>232</v>
      </c>
      <c r="M1299" s="1" t="s">
        <v>6679</v>
      </c>
      <c r="N1299" t="s">
        <v>33</v>
      </c>
      <c r="O1299" t="s">
        <v>34</v>
      </c>
      <c r="P1299" t="s">
        <v>35</v>
      </c>
      <c r="Q1299" t="s">
        <v>61</v>
      </c>
      <c r="R1299" t="s">
        <v>415</v>
      </c>
      <c r="S1299" t="s">
        <v>38</v>
      </c>
      <c r="T1299" t="s">
        <v>93</v>
      </c>
      <c r="U1299" t="s">
        <v>6680</v>
      </c>
      <c r="V1299" t="s">
        <v>41</v>
      </c>
      <c r="W1299" t="s">
        <v>42</v>
      </c>
      <c r="X1299" t="s">
        <v>43</v>
      </c>
    </row>
    <row r="1300" spans="1:24" ht="13.5" customHeight="1" x14ac:dyDescent="0.45">
      <c r="A1300" t="s">
        <v>6681</v>
      </c>
      <c r="B1300" t="s">
        <v>25</v>
      </c>
      <c r="C1300" t="s">
        <v>25</v>
      </c>
      <c r="D1300" t="s">
        <v>6682</v>
      </c>
      <c r="E1300" t="s">
        <v>6683</v>
      </c>
      <c r="F1300">
        <v>10.1111</v>
      </c>
      <c r="G1300" s="45">
        <v>20427158</v>
      </c>
      <c r="H1300" t="s">
        <v>6684</v>
      </c>
      <c r="I1300" s="6" t="s">
        <v>29</v>
      </c>
      <c r="J1300" t="s">
        <v>6685</v>
      </c>
      <c r="K1300" t="s">
        <v>100</v>
      </c>
      <c r="L1300" s="32" t="s">
        <v>481</v>
      </c>
      <c r="M1300" s="1" t="s">
        <v>6685</v>
      </c>
      <c r="N1300" t="s">
        <v>33</v>
      </c>
      <c r="O1300" t="s">
        <v>34</v>
      </c>
      <c r="P1300" t="s">
        <v>35</v>
      </c>
      <c r="Q1300" t="s">
        <v>61</v>
      </c>
      <c r="R1300" t="s">
        <v>415</v>
      </c>
      <c r="S1300" t="s">
        <v>38</v>
      </c>
      <c r="T1300" t="s">
        <v>93</v>
      </c>
      <c r="U1300" t="s">
        <v>6686</v>
      </c>
      <c r="V1300" t="s">
        <v>41</v>
      </c>
      <c r="W1300" t="s">
        <v>42</v>
      </c>
      <c r="X1300" t="s">
        <v>53</v>
      </c>
    </row>
    <row r="1301" spans="1:24" ht="13.5" customHeight="1" x14ac:dyDescent="0.45">
      <c r="A1301" t="s">
        <v>6687</v>
      </c>
      <c r="B1301" t="s">
        <v>6688</v>
      </c>
      <c r="C1301" t="s">
        <v>25</v>
      </c>
      <c r="D1301" t="s">
        <v>6689</v>
      </c>
      <c r="E1301" t="s">
        <v>6690</v>
      </c>
      <c r="F1301">
        <v>10.100199999999999</v>
      </c>
      <c r="G1301" s="45">
        <v>20552335</v>
      </c>
      <c r="H1301" t="s">
        <v>6691</v>
      </c>
      <c r="I1301" s="6" t="s">
        <v>29</v>
      </c>
      <c r="J1301" t="s">
        <v>6692</v>
      </c>
      <c r="K1301" t="s">
        <v>100</v>
      </c>
      <c r="L1301" s="32" t="s">
        <v>76</v>
      </c>
      <c r="M1301" s="1" t="s">
        <v>6692</v>
      </c>
      <c r="N1301" t="s">
        <v>33</v>
      </c>
      <c r="O1301" t="s">
        <v>34</v>
      </c>
      <c r="P1301" t="s">
        <v>35</v>
      </c>
      <c r="Q1301" t="s">
        <v>61</v>
      </c>
      <c r="R1301" t="s">
        <v>172</v>
      </c>
      <c r="S1301" t="s">
        <v>38</v>
      </c>
      <c r="T1301" t="s">
        <v>39</v>
      </c>
      <c r="U1301" t="s">
        <v>40</v>
      </c>
      <c r="V1301" t="s">
        <v>41</v>
      </c>
      <c r="W1301" t="s">
        <v>42</v>
      </c>
      <c r="X1301" t="s">
        <v>43</v>
      </c>
    </row>
    <row r="1302" spans="1:24" ht="13.5" customHeight="1" x14ac:dyDescent="0.45">
      <c r="A1302" t="s">
        <v>6693</v>
      </c>
      <c r="B1302" t="s">
        <v>25</v>
      </c>
      <c r="C1302" t="s">
        <v>25</v>
      </c>
      <c r="D1302" t="s">
        <v>6694</v>
      </c>
      <c r="E1302" t="s">
        <v>6695</v>
      </c>
      <c r="F1302">
        <v>10.100199999999999</v>
      </c>
      <c r="G1302" t="s">
        <v>6695</v>
      </c>
      <c r="H1302" t="s">
        <v>6696</v>
      </c>
      <c r="I1302" s="6" t="s">
        <v>29</v>
      </c>
      <c r="J1302" s="1" t="s">
        <v>294</v>
      </c>
      <c r="K1302" s="9" t="s">
        <v>31</v>
      </c>
      <c r="L1302" s="32" t="s">
        <v>5250</v>
      </c>
      <c r="M1302" s="8" t="s">
        <v>6697</v>
      </c>
      <c r="N1302" t="s">
        <v>33</v>
      </c>
      <c r="O1302" t="s">
        <v>34</v>
      </c>
      <c r="P1302" t="s">
        <v>35</v>
      </c>
      <c r="Q1302" t="s">
        <v>36</v>
      </c>
      <c r="R1302" t="s">
        <v>50</v>
      </c>
      <c r="S1302" t="s">
        <v>38</v>
      </c>
      <c r="T1302" t="s">
        <v>39</v>
      </c>
      <c r="U1302" t="s">
        <v>40</v>
      </c>
      <c r="V1302" t="s">
        <v>41</v>
      </c>
      <c r="W1302" t="s">
        <v>42</v>
      </c>
      <c r="X1302" t="s">
        <v>43</v>
      </c>
    </row>
    <row r="1303" spans="1:24" ht="13.5" customHeight="1" x14ac:dyDescent="0.45">
      <c r="A1303" t="s">
        <v>6698</v>
      </c>
      <c r="B1303" t="s">
        <v>25</v>
      </c>
      <c r="C1303" t="s">
        <v>25</v>
      </c>
      <c r="D1303" t="s">
        <v>6699</v>
      </c>
      <c r="E1303" t="s">
        <v>6700</v>
      </c>
      <c r="F1303">
        <v>10.1111</v>
      </c>
      <c r="G1303" s="45">
        <v>14679752</v>
      </c>
      <c r="H1303" t="s">
        <v>6701</v>
      </c>
      <c r="I1303" s="6" t="s">
        <v>29</v>
      </c>
      <c r="J1303" t="s">
        <v>6702</v>
      </c>
      <c r="K1303" t="s">
        <v>100</v>
      </c>
      <c r="L1303" s="32" t="s">
        <v>481</v>
      </c>
      <c r="M1303" s="1" t="s">
        <v>6702</v>
      </c>
      <c r="N1303" t="s">
        <v>33</v>
      </c>
      <c r="O1303" t="s">
        <v>34</v>
      </c>
      <c r="P1303" t="s">
        <v>35</v>
      </c>
      <c r="Q1303" t="s">
        <v>36</v>
      </c>
      <c r="R1303" t="s">
        <v>172</v>
      </c>
      <c r="S1303" t="s">
        <v>38</v>
      </c>
      <c r="T1303" t="s">
        <v>39</v>
      </c>
      <c r="U1303" t="s">
        <v>40</v>
      </c>
      <c r="V1303" t="s">
        <v>80</v>
      </c>
      <c r="W1303" t="s">
        <v>42</v>
      </c>
      <c r="X1303" t="s">
        <v>43</v>
      </c>
    </row>
    <row r="1304" spans="1:24" ht="13.5" customHeight="1" x14ac:dyDescent="0.45">
      <c r="A1304" t="s">
        <v>6703</v>
      </c>
      <c r="B1304" t="s">
        <v>25</v>
      </c>
      <c r="C1304" t="s">
        <v>25</v>
      </c>
      <c r="D1304" t="s">
        <v>6704</v>
      </c>
      <c r="E1304" t="s">
        <v>6705</v>
      </c>
      <c r="F1304">
        <v>10.1111</v>
      </c>
      <c r="G1304" s="45">
        <v>15298817</v>
      </c>
      <c r="H1304" t="s">
        <v>6706</v>
      </c>
      <c r="I1304" s="6" t="s">
        <v>29</v>
      </c>
      <c r="J1304" t="s">
        <v>6707</v>
      </c>
      <c r="K1304" t="s">
        <v>100</v>
      </c>
      <c r="L1304" s="32" t="s">
        <v>5256</v>
      </c>
      <c r="M1304" s="1" t="s">
        <v>6707</v>
      </c>
      <c r="N1304" t="s">
        <v>33</v>
      </c>
      <c r="O1304" t="s">
        <v>34</v>
      </c>
      <c r="P1304" t="s">
        <v>35</v>
      </c>
      <c r="Q1304" t="s">
        <v>61</v>
      </c>
      <c r="R1304" t="s">
        <v>172</v>
      </c>
      <c r="S1304" t="s">
        <v>38</v>
      </c>
      <c r="T1304" t="s">
        <v>39</v>
      </c>
      <c r="U1304" t="s">
        <v>40</v>
      </c>
      <c r="V1304" t="s">
        <v>41</v>
      </c>
      <c r="W1304" t="s">
        <v>42</v>
      </c>
      <c r="X1304" t="s">
        <v>53</v>
      </c>
    </row>
    <row r="1305" spans="1:24" ht="13.5" customHeight="1" x14ac:dyDescent="0.45">
      <c r="A1305" t="s">
        <v>6708</v>
      </c>
      <c r="B1305" t="s">
        <v>25</v>
      </c>
      <c r="C1305" t="s">
        <v>25</v>
      </c>
      <c r="D1305" t="s">
        <v>6709</v>
      </c>
      <c r="E1305" t="s">
        <v>6710</v>
      </c>
      <c r="F1305">
        <v>10.100199999999999</v>
      </c>
      <c r="G1305" s="45">
        <v>10991395</v>
      </c>
      <c r="H1305" t="s">
        <v>6711</v>
      </c>
      <c r="I1305" s="6" t="s">
        <v>29</v>
      </c>
      <c r="K1305" t="s">
        <v>100</v>
      </c>
      <c r="L1305" s="32" t="s">
        <v>2989</v>
      </c>
      <c r="M1305" s="1" t="s">
        <v>237</v>
      </c>
      <c r="N1305" t="s">
        <v>33</v>
      </c>
      <c r="O1305" t="s">
        <v>34</v>
      </c>
      <c r="P1305" t="s">
        <v>35</v>
      </c>
      <c r="Q1305" t="s">
        <v>61</v>
      </c>
      <c r="R1305" t="s">
        <v>172</v>
      </c>
      <c r="S1305" t="s">
        <v>38</v>
      </c>
      <c r="T1305" t="s">
        <v>39</v>
      </c>
      <c r="U1305" t="s">
        <v>40</v>
      </c>
      <c r="V1305" t="s">
        <v>41</v>
      </c>
      <c r="W1305" t="s">
        <v>42</v>
      </c>
      <c r="X1305" t="s">
        <v>53</v>
      </c>
    </row>
    <row r="1306" spans="1:24" ht="13.5" customHeight="1" x14ac:dyDescent="0.45">
      <c r="A1306" t="s">
        <v>6712</v>
      </c>
      <c r="B1306" t="s">
        <v>25</v>
      </c>
      <c r="C1306" t="s">
        <v>25</v>
      </c>
      <c r="D1306" t="s">
        <v>6713</v>
      </c>
      <c r="E1306" t="s">
        <v>6714</v>
      </c>
      <c r="F1306">
        <v>10.1111</v>
      </c>
      <c r="G1306" s="45">
        <v>14697793</v>
      </c>
      <c r="H1306" t="s">
        <v>6715</v>
      </c>
      <c r="I1306" s="6" t="s">
        <v>29</v>
      </c>
      <c r="J1306" t="s">
        <v>6716</v>
      </c>
      <c r="K1306" t="s">
        <v>100</v>
      </c>
      <c r="L1306" s="32" t="s">
        <v>5806</v>
      </c>
      <c r="M1306" s="1" t="s">
        <v>237</v>
      </c>
      <c r="N1306" t="s">
        <v>33</v>
      </c>
      <c r="O1306" t="s">
        <v>6717</v>
      </c>
      <c r="P1306" t="s">
        <v>35</v>
      </c>
      <c r="Q1306" t="s">
        <v>61</v>
      </c>
      <c r="R1306" t="s">
        <v>50</v>
      </c>
      <c r="S1306" t="s">
        <v>38</v>
      </c>
      <c r="T1306" t="s">
        <v>39</v>
      </c>
      <c r="U1306" t="s">
        <v>40</v>
      </c>
      <c r="V1306" t="s">
        <v>41</v>
      </c>
      <c r="W1306" t="s">
        <v>42</v>
      </c>
      <c r="X1306" t="s">
        <v>53</v>
      </c>
    </row>
    <row r="1307" spans="1:24" ht="13.5" customHeight="1" x14ac:dyDescent="0.45">
      <c r="A1307" t="s">
        <v>6718</v>
      </c>
      <c r="B1307" t="s">
        <v>25</v>
      </c>
      <c r="C1307" t="s">
        <v>25</v>
      </c>
      <c r="D1307" t="s">
        <v>6719</v>
      </c>
      <c r="E1307" t="s">
        <v>6720</v>
      </c>
      <c r="F1307">
        <v>10.1111</v>
      </c>
      <c r="G1307" s="45">
        <v>14390434</v>
      </c>
      <c r="H1307" t="s">
        <v>6721</v>
      </c>
      <c r="I1307" s="6" t="s">
        <v>29</v>
      </c>
      <c r="J1307" t="s">
        <v>6722</v>
      </c>
      <c r="K1307" t="s">
        <v>100</v>
      </c>
      <c r="L1307" s="32" t="s">
        <v>1599</v>
      </c>
      <c r="M1307" s="1" t="s">
        <v>6722</v>
      </c>
      <c r="N1307" t="s">
        <v>33</v>
      </c>
      <c r="O1307" t="s">
        <v>34</v>
      </c>
      <c r="P1307" t="s">
        <v>35</v>
      </c>
      <c r="Q1307" t="s">
        <v>61</v>
      </c>
      <c r="R1307" t="s">
        <v>172</v>
      </c>
      <c r="S1307" t="s">
        <v>38</v>
      </c>
      <c r="T1307" t="s">
        <v>39</v>
      </c>
      <c r="U1307" t="s">
        <v>40</v>
      </c>
      <c r="V1307" t="s">
        <v>41</v>
      </c>
      <c r="W1307" t="s">
        <v>42</v>
      </c>
      <c r="X1307" t="s">
        <v>53</v>
      </c>
    </row>
    <row r="1308" spans="1:24" ht="13.5" customHeight="1" x14ac:dyDescent="0.45">
      <c r="A1308" t="s">
        <v>6723</v>
      </c>
      <c r="B1308" t="s">
        <v>25</v>
      </c>
      <c r="C1308" t="s">
        <v>25</v>
      </c>
      <c r="D1308" t="s">
        <v>6724</v>
      </c>
      <c r="E1308" t="s">
        <v>6725</v>
      </c>
      <c r="F1308">
        <v>10.1111</v>
      </c>
      <c r="G1308" s="45" t="s">
        <v>6726</v>
      </c>
      <c r="H1308" t="s">
        <v>6727</v>
      </c>
      <c r="I1308" s="6" t="s">
        <v>29</v>
      </c>
      <c r="J1308" t="s">
        <v>6728</v>
      </c>
      <c r="K1308" t="s">
        <v>100</v>
      </c>
      <c r="L1308" s="32" t="s">
        <v>595</v>
      </c>
      <c r="M1308" s="1" t="s">
        <v>6728</v>
      </c>
      <c r="N1308" t="s">
        <v>33</v>
      </c>
      <c r="O1308" t="s">
        <v>34</v>
      </c>
      <c r="P1308" t="s">
        <v>35</v>
      </c>
      <c r="Q1308" t="s">
        <v>61</v>
      </c>
      <c r="R1308" t="s">
        <v>172</v>
      </c>
      <c r="S1308" t="s">
        <v>38</v>
      </c>
      <c r="T1308" t="s">
        <v>39</v>
      </c>
      <c r="U1308" t="s">
        <v>40</v>
      </c>
      <c r="V1308" t="s">
        <v>41</v>
      </c>
      <c r="W1308" t="s">
        <v>42</v>
      </c>
      <c r="X1308" t="s">
        <v>53</v>
      </c>
    </row>
    <row r="1309" spans="1:24" ht="13.5" customHeight="1" x14ac:dyDescent="0.45">
      <c r="A1309" t="s">
        <v>6729</v>
      </c>
      <c r="B1309">
        <v>2045</v>
      </c>
      <c r="C1309" t="s">
        <v>25</v>
      </c>
      <c r="D1309" t="s">
        <v>6730</v>
      </c>
      <c r="E1309" t="s">
        <v>6731</v>
      </c>
      <c r="F1309">
        <v>10.100199999999999</v>
      </c>
      <c r="G1309" s="45">
        <v>15222624</v>
      </c>
      <c r="H1309" t="s">
        <v>6732</v>
      </c>
      <c r="I1309" s="6" t="s">
        <v>29</v>
      </c>
      <c r="J1309" t="s">
        <v>6733</v>
      </c>
      <c r="K1309" t="s">
        <v>100</v>
      </c>
      <c r="L1309" s="32" t="s">
        <v>2585</v>
      </c>
      <c r="M1309" s="1" t="s">
        <v>237</v>
      </c>
      <c r="N1309" t="s">
        <v>33</v>
      </c>
      <c r="O1309" t="s">
        <v>34</v>
      </c>
      <c r="P1309" t="s">
        <v>35</v>
      </c>
      <c r="Q1309" t="s">
        <v>61</v>
      </c>
      <c r="R1309" t="s">
        <v>172</v>
      </c>
      <c r="S1309" t="s">
        <v>38</v>
      </c>
      <c r="T1309" t="s">
        <v>93</v>
      </c>
      <c r="U1309" t="s">
        <v>6733</v>
      </c>
      <c r="V1309" t="s">
        <v>41</v>
      </c>
      <c r="W1309" t="s">
        <v>42</v>
      </c>
      <c r="X1309" t="s">
        <v>53</v>
      </c>
    </row>
    <row r="1310" spans="1:24" ht="13.5" customHeight="1" x14ac:dyDescent="0.45">
      <c r="A1310" t="s">
        <v>6734</v>
      </c>
      <c r="E1310" t="s">
        <v>6735</v>
      </c>
      <c r="G1310" s="45">
        <v>19403496</v>
      </c>
      <c r="H1310" t="s">
        <v>6736</v>
      </c>
      <c r="I1310" s="6" t="s">
        <v>29</v>
      </c>
      <c r="J1310" t="s">
        <v>6737</v>
      </c>
      <c r="K1310" t="s">
        <v>100</v>
      </c>
      <c r="L1310" s="32">
        <v>1740</v>
      </c>
      <c r="M1310" t="s">
        <v>6737</v>
      </c>
      <c r="N1310" t="s">
        <v>33</v>
      </c>
      <c r="O1310" t="s">
        <v>34</v>
      </c>
      <c r="Q1310" t="s">
        <v>61</v>
      </c>
      <c r="R1310" t="s">
        <v>80</v>
      </c>
      <c r="S1310" s="14" t="s">
        <v>560</v>
      </c>
      <c r="T1310" t="s">
        <v>39</v>
      </c>
      <c r="U1310" s="14" t="s">
        <v>560</v>
      </c>
      <c r="V1310" t="s">
        <v>41</v>
      </c>
      <c r="W1310" t="s">
        <v>42</v>
      </c>
      <c r="X1310" t="s">
        <v>53</v>
      </c>
    </row>
    <row r="1311" spans="1:24" ht="13.5" customHeight="1" x14ac:dyDescent="0.45">
      <c r="A1311" t="s">
        <v>6738</v>
      </c>
      <c r="B1311" t="s">
        <v>6739</v>
      </c>
      <c r="C1311" t="s">
        <v>25</v>
      </c>
      <c r="D1311" t="s">
        <v>6740</v>
      </c>
      <c r="E1311" t="s">
        <v>6741</v>
      </c>
      <c r="F1311">
        <v>10.100199999999999</v>
      </c>
      <c r="G1311" s="45">
        <v>15206688</v>
      </c>
      <c r="H1311" t="s">
        <v>6742</v>
      </c>
      <c r="I1311" s="6" t="s">
        <v>29</v>
      </c>
      <c r="J1311" t="s">
        <v>6743</v>
      </c>
      <c r="K1311" t="s">
        <v>100</v>
      </c>
      <c r="L1311" s="32" t="s">
        <v>2350</v>
      </c>
      <c r="M1311" s="1" t="s">
        <v>6743</v>
      </c>
      <c r="N1311" t="s">
        <v>33</v>
      </c>
      <c r="O1311" t="s">
        <v>34</v>
      </c>
      <c r="P1311" t="s">
        <v>35</v>
      </c>
      <c r="Q1311" t="s">
        <v>36</v>
      </c>
      <c r="R1311" t="s">
        <v>415</v>
      </c>
      <c r="S1311" t="s">
        <v>38</v>
      </c>
      <c r="T1311" t="s">
        <v>93</v>
      </c>
      <c r="U1311" t="s">
        <v>6745</v>
      </c>
      <c r="V1311" t="s">
        <v>81</v>
      </c>
      <c r="W1311" t="s">
        <v>42</v>
      </c>
      <c r="X1311" t="s">
        <v>43</v>
      </c>
    </row>
    <row r="1312" spans="1:24" ht="13.5" customHeight="1" x14ac:dyDescent="0.45">
      <c r="A1312" t="s">
        <v>6746</v>
      </c>
      <c r="B1312" t="s">
        <v>25</v>
      </c>
      <c r="C1312" t="s">
        <v>25</v>
      </c>
      <c r="D1312" t="s">
        <v>6747</v>
      </c>
      <c r="E1312" t="s">
        <v>6748</v>
      </c>
      <c r="F1312">
        <v>10.1111</v>
      </c>
      <c r="G1312" s="45">
        <v>17411130</v>
      </c>
      <c r="H1312" t="s">
        <v>6749</v>
      </c>
      <c r="I1312" s="6" t="s">
        <v>29</v>
      </c>
      <c r="J1312" t="s">
        <v>6750</v>
      </c>
      <c r="K1312" t="s">
        <v>100</v>
      </c>
      <c r="L1312" s="32" t="s">
        <v>3392</v>
      </c>
      <c r="M1312" s="1" t="s">
        <v>6750</v>
      </c>
      <c r="N1312" t="s">
        <v>33</v>
      </c>
      <c r="O1312" t="s">
        <v>34</v>
      </c>
      <c r="P1312" t="s">
        <v>35</v>
      </c>
      <c r="Q1312" t="s">
        <v>61</v>
      </c>
      <c r="R1312" t="s">
        <v>172</v>
      </c>
      <c r="S1312" t="s">
        <v>38</v>
      </c>
      <c r="T1312" t="s">
        <v>39</v>
      </c>
      <c r="U1312" t="s">
        <v>40</v>
      </c>
      <c r="V1312" t="s">
        <v>41</v>
      </c>
      <c r="W1312" t="s">
        <v>42</v>
      </c>
      <c r="X1312" t="s">
        <v>43</v>
      </c>
    </row>
    <row r="1313" spans="1:24" ht="13.5" customHeight="1" x14ac:dyDescent="0.45">
      <c r="A1313" t="s">
        <v>6751</v>
      </c>
      <c r="B1313" t="s">
        <v>25</v>
      </c>
      <c r="C1313" t="s">
        <v>25</v>
      </c>
      <c r="E1313" s="48" t="s">
        <v>6752</v>
      </c>
      <c r="G1313" s="46" t="s">
        <v>6752</v>
      </c>
      <c r="H1313" t="s">
        <v>6753</v>
      </c>
      <c r="I1313" s="6" t="s">
        <v>29</v>
      </c>
      <c r="J1313" t="s">
        <v>6754</v>
      </c>
      <c r="K1313" t="s">
        <v>100</v>
      </c>
      <c r="L1313" s="32" t="s">
        <v>6755</v>
      </c>
      <c r="M1313" s="1" t="s">
        <v>6756</v>
      </c>
      <c r="N1313" t="s">
        <v>33</v>
      </c>
      <c r="O1313" t="s">
        <v>34</v>
      </c>
      <c r="P1313" t="s">
        <v>35</v>
      </c>
      <c r="Q1313" t="s">
        <v>61</v>
      </c>
      <c r="R1313" t="s">
        <v>172</v>
      </c>
      <c r="S1313" t="s">
        <v>38</v>
      </c>
      <c r="T1313" t="s">
        <v>39</v>
      </c>
      <c r="U1313" t="s">
        <v>40</v>
      </c>
      <c r="V1313" t="s">
        <v>41</v>
      </c>
      <c r="W1313" t="s">
        <v>42</v>
      </c>
      <c r="X1313" t="s">
        <v>53</v>
      </c>
    </row>
    <row r="1314" spans="1:24" ht="13.5" customHeight="1" x14ac:dyDescent="0.45">
      <c r="A1314" t="s">
        <v>6757</v>
      </c>
      <c r="B1314" t="s">
        <v>25</v>
      </c>
      <c r="C1314" t="s">
        <v>25</v>
      </c>
      <c r="D1314" t="s">
        <v>6758</v>
      </c>
      <c r="E1314" t="s">
        <v>6759</v>
      </c>
      <c r="F1314">
        <v>10.1111</v>
      </c>
      <c r="G1314" s="45">
        <v>15405931</v>
      </c>
      <c r="H1314" t="s">
        <v>6760</v>
      </c>
      <c r="I1314" s="6" t="s">
        <v>29</v>
      </c>
      <c r="J1314" t="s">
        <v>6761</v>
      </c>
      <c r="K1314" t="s">
        <v>100</v>
      </c>
      <c r="L1314" s="32" t="s">
        <v>76</v>
      </c>
      <c r="M1314" s="1" t="s">
        <v>6761</v>
      </c>
      <c r="N1314" t="s">
        <v>33</v>
      </c>
      <c r="O1314" t="s">
        <v>34</v>
      </c>
      <c r="P1314" t="s">
        <v>35</v>
      </c>
      <c r="Q1314" t="s">
        <v>36</v>
      </c>
      <c r="R1314" t="s">
        <v>172</v>
      </c>
      <c r="S1314" t="s">
        <v>38</v>
      </c>
      <c r="T1314" t="s">
        <v>39</v>
      </c>
      <c r="U1314" t="s">
        <v>40</v>
      </c>
      <c r="V1314" t="s">
        <v>81</v>
      </c>
      <c r="W1314" t="s">
        <v>42</v>
      </c>
      <c r="X1314" t="s">
        <v>43</v>
      </c>
    </row>
    <row r="1315" spans="1:24" ht="12.75" customHeight="1" x14ac:dyDescent="0.45">
      <c r="A1315" s="38" t="s">
        <v>6762</v>
      </c>
      <c r="B1315" t="s">
        <v>6762</v>
      </c>
      <c r="E1315">
        <v>20902735</v>
      </c>
      <c r="G1315" s="45">
        <v>20902735</v>
      </c>
      <c r="H1315" t="s">
        <v>6763</v>
      </c>
      <c r="I1315" t="s">
        <v>46</v>
      </c>
      <c r="J1315" t="s">
        <v>6764</v>
      </c>
      <c r="K1315" s="9" t="s">
        <v>48</v>
      </c>
      <c r="L1315" s="32" t="s">
        <v>4112</v>
      </c>
      <c r="M1315" t="s">
        <v>6764</v>
      </c>
      <c r="N1315" t="s">
        <v>46</v>
      </c>
      <c r="O1315" t="s">
        <v>34</v>
      </c>
      <c r="P1315" t="s">
        <v>35</v>
      </c>
      <c r="Q1315" t="s">
        <v>49</v>
      </c>
      <c r="R1315" t="s">
        <v>50</v>
      </c>
      <c r="S1315" t="s">
        <v>51</v>
      </c>
      <c r="T1315" t="s">
        <v>39</v>
      </c>
      <c r="U1315" t="s">
        <v>6765</v>
      </c>
      <c r="V1315" t="s">
        <v>41</v>
      </c>
      <c r="W1315" t="s">
        <v>6765</v>
      </c>
      <c r="X1315" t="s">
        <v>53</v>
      </c>
    </row>
    <row r="1316" spans="1:24" ht="13.5" customHeight="1" x14ac:dyDescent="0.45">
      <c r="A1316" s="38" t="s">
        <v>6766</v>
      </c>
      <c r="B1316" t="s">
        <v>6766</v>
      </c>
      <c r="E1316">
        <v>16879538</v>
      </c>
      <c r="G1316" s="45">
        <v>16879538</v>
      </c>
      <c r="H1316" t="s">
        <v>6767</v>
      </c>
      <c r="I1316" t="s">
        <v>46</v>
      </c>
      <c r="J1316" t="s">
        <v>6768</v>
      </c>
      <c r="K1316" s="9" t="s">
        <v>48</v>
      </c>
      <c r="L1316" s="32" t="s">
        <v>10257</v>
      </c>
      <c r="M1316" t="s">
        <v>6768</v>
      </c>
      <c r="N1316" t="s">
        <v>46</v>
      </c>
      <c r="O1316" t="s">
        <v>34</v>
      </c>
      <c r="P1316" t="s">
        <v>35</v>
      </c>
      <c r="Q1316" t="s">
        <v>49</v>
      </c>
      <c r="R1316" t="s">
        <v>50</v>
      </c>
      <c r="S1316" t="s">
        <v>51</v>
      </c>
      <c r="T1316" t="s">
        <v>39</v>
      </c>
      <c r="U1316" t="s">
        <v>6769</v>
      </c>
      <c r="V1316" t="s">
        <v>41</v>
      </c>
      <c r="W1316" t="s">
        <v>6769</v>
      </c>
      <c r="X1316" t="s">
        <v>53</v>
      </c>
    </row>
    <row r="1317" spans="1:24" ht="13.5" customHeight="1" x14ac:dyDescent="0.45">
      <c r="A1317" t="s">
        <v>6770</v>
      </c>
      <c r="B1317" t="s">
        <v>25</v>
      </c>
      <c r="C1317" t="s">
        <v>25</v>
      </c>
      <c r="D1317" t="s">
        <v>6771</v>
      </c>
      <c r="E1317" t="s">
        <v>6772</v>
      </c>
      <c r="F1317">
        <v>10.1111</v>
      </c>
      <c r="G1317" s="45">
        <v>15405885</v>
      </c>
      <c r="H1317" t="s">
        <v>6773</v>
      </c>
      <c r="I1317" s="6" t="s">
        <v>29</v>
      </c>
      <c r="J1317" t="s">
        <v>6774</v>
      </c>
      <c r="K1317" t="s">
        <v>100</v>
      </c>
      <c r="L1317" s="32" t="s">
        <v>852</v>
      </c>
      <c r="M1317" s="1" t="s">
        <v>6774</v>
      </c>
      <c r="N1317" t="s">
        <v>33</v>
      </c>
      <c r="O1317" t="s">
        <v>34</v>
      </c>
      <c r="P1317" t="s">
        <v>35</v>
      </c>
      <c r="Q1317" t="s">
        <v>36</v>
      </c>
      <c r="R1317" t="s">
        <v>50</v>
      </c>
      <c r="S1317" t="s">
        <v>38</v>
      </c>
      <c r="T1317" t="s">
        <v>39</v>
      </c>
      <c r="U1317" t="s">
        <v>40</v>
      </c>
      <c r="V1317" t="s">
        <v>41</v>
      </c>
      <c r="W1317" t="s">
        <v>42</v>
      </c>
      <c r="X1317" t="s">
        <v>43</v>
      </c>
    </row>
    <row r="1318" spans="1:24" ht="13.5" customHeight="1" x14ac:dyDescent="0.45">
      <c r="A1318" t="s">
        <v>6775</v>
      </c>
      <c r="B1318" t="s">
        <v>25</v>
      </c>
      <c r="C1318" t="s">
        <v>25</v>
      </c>
      <c r="D1318" t="s">
        <v>6776</v>
      </c>
      <c r="E1318" t="s">
        <v>6777</v>
      </c>
      <c r="F1318">
        <v>10.1111</v>
      </c>
      <c r="G1318" s="45" t="s">
        <v>6778</v>
      </c>
      <c r="H1318" t="s">
        <v>6779</v>
      </c>
      <c r="I1318" s="6" t="s">
        <v>29</v>
      </c>
      <c r="J1318" t="s">
        <v>6780</v>
      </c>
      <c r="K1318" t="s">
        <v>100</v>
      </c>
      <c r="L1318" s="32">
        <v>4100</v>
      </c>
      <c r="M1318" s="1" t="s">
        <v>6780</v>
      </c>
      <c r="N1318" t="s">
        <v>33</v>
      </c>
      <c r="O1318" t="s">
        <v>34</v>
      </c>
      <c r="P1318" t="s">
        <v>35</v>
      </c>
      <c r="Q1318" t="s">
        <v>61</v>
      </c>
      <c r="R1318" t="s">
        <v>172</v>
      </c>
      <c r="S1318" t="s">
        <v>38</v>
      </c>
      <c r="T1318" t="s">
        <v>39</v>
      </c>
      <c r="U1318" t="s">
        <v>40</v>
      </c>
      <c r="V1318" t="s">
        <v>41</v>
      </c>
      <c r="W1318" t="s">
        <v>42</v>
      </c>
      <c r="X1318" t="s">
        <v>43</v>
      </c>
    </row>
    <row r="1319" spans="1:24" ht="13.5" customHeight="1" x14ac:dyDescent="0.45">
      <c r="A1319" t="s">
        <v>6781</v>
      </c>
      <c r="B1319" t="s">
        <v>25</v>
      </c>
      <c r="C1319" t="s">
        <v>25</v>
      </c>
      <c r="D1319" t="s">
        <v>6782</v>
      </c>
      <c r="E1319" t="s">
        <v>6783</v>
      </c>
      <c r="F1319">
        <v>10.1111</v>
      </c>
      <c r="G1319" s="45">
        <v>13652850</v>
      </c>
      <c r="H1319" t="s">
        <v>6784</v>
      </c>
      <c r="I1319" s="6" t="s">
        <v>29</v>
      </c>
      <c r="K1319" t="s">
        <v>100</v>
      </c>
      <c r="L1319" s="32" t="s">
        <v>1536</v>
      </c>
      <c r="M1319" s="1" t="s">
        <v>237</v>
      </c>
      <c r="N1319" t="s">
        <v>33</v>
      </c>
      <c r="O1319" t="s">
        <v>34</v>
      </c>
      <c r="P1319" t="s">
        <v>35</v>
      </c>
      <c r="Q1319" t="s">
        <v>61</v>
      </c>
      <c r="R1319" t="s">
        <v>172</v>
      </c>
      <c r="S1319" t="s">
        <v>38</v>
      </c>
      <c r="T1319" t="s">
        <v>39</v>
      </c>
      <c r="U1319" t="s">
        <v>40</v>
      </c>
      <c r="V1319" t="s">
        <v>41</v>
      </c>
      <c r="W1319" t="s">
        <v>42</v>
      </c>
      <c r="X1319" t="s">
        <v>43</v>
      </c>
    </row>
    <row r="1320" spans="1:24" ht="13.5" customHeight="1" x14ac:dyDescent="0.45">
      <c r="A1320" t="s">
        <v>6785</v>
      </c>
      <c r="B1320" t="s">
        <v>25</v>
      </c>
      <c r="C1320" t="s">
        <v>25</v>
      </c>
      <c r="D1320" t="s">
        <v>6786</v>
      </c>
      <c r="E1320" t="s">
        <v>6787</v>
      </c>
      <c r="F1320">
        <v>10.100199999999999</v>
      </c>
      <c r="G1320" s="45">
        <v>20418426</v>
      </c>
      <c r="H1320" t="s">
        <v>6788</v>
      </c>
      <c r="I1320" t="s">
        <v>86</v>
      </c>
      <c r="J1320" t="s">
        <v>77</v>
      </c>
      <c r="K1320" t="s">
        <v>77</v>
      </c>
      <c r="L1320" s="32" t="s">
        <v>77</v>
      </c>
      <c r="M1320" t="s">
        <v>77</v>
      </c>
      <c r="N1320" t="s">
        <v>78</v>
      </c>
      <c r="O1320" s="1" t="s">
        <v>6789</v>
      </c>
      <c r="P1320" t="s">
        <v>79</v>
      </c>
      <c r="Q1320" t="s">
        <v>1330</v>
      </c>
      <c r="R1320" t="s">
        <v>172</v>
      </c>
      <c r="S1320" t="s">
        <v>38</v>
      </c>
      <c r="T1320" t="s">
        <v>39</v>
      </c>
      <c r="U1320" t="s">
        <v>40</v>
      </c>
      <c r="V1320" t="s">
        <v>41</v>
      </c>
      <c r="W1320" t="s">
        <v>42</v>
      </c>
      <c r="X1320" t="s">
        <v>43</v>
      </c>
    </row>
    <row r="1321" spans="1:24" ht="13.5" customHeight="1" x14ac:dyDescent="0.45">
      <c r="A1321" t="s">
        <v>6790</v>
      </c>
      <c r="B1321" t="s">
        <v>25</v>
      </c>
      <c r="C1321" t="s">
        <v>25</v>
      </c>
      <c r="D1321" t="s">
        <v>6791</v>
      </c>
      <c r="E1321" t="s">
        <v>6792</v>
      </c>
      <c r="F1321">
        <v>10.100199999999999</v>
      </c>
      <c r="G1321" s="45">
        <v>14791854</v>
      </c>
      <c r="H1321" t="s">
        <v>6793</v>
      </c>
      <c r="I1321" s="6" t="s">
        <v>29</v>
      </c>
      <c r="J1321" t="s">
        <v>6794</v>
      </c>
      <c r="K1321" t="s">
        <v>100</v>
      </c>
      <c r="L1321" s="32" t="s">
        <v>5250</v>
      </c>
      <c r="M1321" s="1" t="s">
        <v>6794</v>
      </c>
      <c r="N1321" t="s">
        <v>33</v>
      </c>
      <c r="O1321" t="s">
        <v>34</v>
      </c>
      <c r="P1321" t="s">
        <v>35</v>
      </c>
      <c r="Q1321" t="s">
        <v>36</v>
      </c>
      <c r="R1321" t="s">
        <v>172</v>
      </c>
      <c r="S1321" t="s">
        <v>38</v>
      </c>
      <c r="T1321" t="s">
        <v>39</v>
      </c>
      <c r="U1321" t="s">
        <v>40</v>
      </c>
      <c r="V1321" t="s">
        <v>41</v>
      </c>
      <c r="W1321" t="s">
        <v>42</v>
      </c>
      <c r="X1321" t="s">
        <v>43</v>
      </c>
    </row>
    <row r="1322" spans="1:24" ht="13.5" customHeight="1" x14ac:dyDescent="0.45">
      <c r="A1322" t="s">
        <v>6795</v>
      </c>
      <c r="B1322" t="s">
        <v>25</v>
      </c>
      <c r="C1322" t="s">
        <v>25</v>
      </c>
      <c r="D1322" t="s">
        <v>6796</v>
      </c>
      <c r="E1322" t="s">
        <v>6797</v>
      </c>
      <c r="F1322">
        <v>10.1111</v>
      </c>
      <c r="G1322" s="45">
        <v>14679779</v>
      </c>
      <c r="H1322" t="s">
        <v>6798</v>
      </c>
      <c r="I1322" s="6" t="s">
        <v>29</v>
      </c>
      <c r="J1322" t="s">
        <v>6799</v>
      </c>
      <c r="K1322" t="s">
        <v>100</v>
      </c>
      <c r="L1322" s="32" t="s">
        <v>152</v>
      </c>
      <c r="M1322" s="1" t="s">
        <v>6799</v>
      </c>
      <c r="N1322" t="s">
        <v>33</v>
      </c>
      <c r="O1322" t="s">
        <v>34</v>
      </c>
      <c r="P1322" t="s">
        <v>35</v>
      </c>
      <c r="Q1322" t="s">
        <v>36</v>
      </c>
      <c r="R1322" t="s">
        <v>50</v>
      </c>
      <c r="S1322" t="s">
        <v>38</v>
      </c>
      <c r="T1322" t="s">
        <v>39</v>
      </c>
      <c r="U1322" t="s">
        <v>40</v>
      </c>
      <c r="V1322" t="s">
        <v>41</v>
      </c>
      <c r="W1322" t="s">
        <v>42</v>
      </c>
      <c r="X1322" t="s">
        <v>53</v>
      </c>
    </row>
    <row r="1323" spans="1:24" ht="13.5" customHeight="1" x14ac:dyDescent="0.45">
      <c r="A1323" t="s">
        <v>6800</v>
      </c>
      <c r="B1323" t="s">
        <v>25</v>
      </c>
      <c r="C1323" t="s">
        <v>25</v>
      </c>
      <c r="D1323" t="s">
        <v>6801</v>
      </c>
      <c r="E1323" t="s">
        <v>6802</v>
      </c>
      <c r="F1323">
        <v>10.1111</v>
      </c>
      <c r="G1323" s="45">
        <v>17527325</v>
      </c>
      <c r="H1323" t="s">
        <v>6803</v>
      </c>
      <c r="I1323" s="6" t="s">
        <v>29</v>
      </c>
      <c r="J1323" t="s">
        <v>6804</v>
      </c>
      <c r="K1323" t="s">
        <v>100</v>
      </c>
      <c r="L1323" s="32">
        <v>3570</v>
      </c>
      <c r="M1323" s="1" t="s">
        <v>6804</v>
      </c>
      <c r="N1323" t="s">
        <v>33</v>
      </c>
      <c r="O1323" t="s">
        <v>34</v>
      </c>
      <c r="P1323" t="s">
        <v>35</v>
      </c>
      <c r="Q1323" t="s">
        <v>61</v>
      </c>
      <c r="R1323" t="s">
        <v>172</v>
      </c>
      <c r="S1323" t="s">
        <v>38</v>
      </c>
      <c r="T1323" t="s">
        <v>39</v>
      </c>
      <c r="U1323" t="s">
        <v>40</v>
      </c>
      <c r="V1323" t="s">
        <v>41</v>
      </c>
      <c r="W1323" t="s">
        <v>42</v>
      </c>
      <c r="X1323" t="s">
        <v>43</v>
      </c>
    </row>
    <row r="1324" spans="1:24" ht="13.5" customHeight="1" x14ac:dyDescent="0.45">
      <c r="A1324" t="s">
        <v>6805</v>
      </c>
      <c r="B1324" t="s">
        <v>25</v>
      </c>
      <c r="C1324" t="s">
        <v>25</v>
      </c>
      <c r="D1324" t="s">
        <v>6806</v>
      </c>
      <c r="E1324" t="s">
        <v>6807</v>
      </c>
      <c r="F1324">
        <v>10.100199999999999</v>
      </c>
      <c r="G1324" s="45">
        <v>10991417</v>
      </c>
      <c r="H1324" t="s">
        <v>6808</v>
      </c>
      <c r="I1324" s="6" t="s">
        <v>29</v>
      </c>
      <c r="J1324" t="s">
        <v>6809</v>
      </c>
      <c r="K1324" t="s">
        <v>100</v>
      </c>
      <c r="L1324" s="32" t="s">
        <v>4927</v>
      </c>
      <c r="M1324" s="1" t="s">
        <v>6809</v>
      </c>
      <c r="N1324" t="s">
        <v>33</v>
      </c>
      <c r="O1324" t="s">
        <v>34</v>
      </c>
      <c r="P1324" t="s">
        <v>35</v>
      </c>
      <c r="Q1324" t="s">
        <v>61</v>
      </c>
      <c r="R1324" t="s">
        <v>50</v>
      </c>
      <c r="S1324" t="s">
        <v>38</v>
      </c>
      <c r="T1324" t="s">
        <v>39</v>
      </c>
      <c r="U1324" t="s">
        <v>40</v>
      </c>
      <c r="V1324" t="s">
        <v>41</v>
      </c>
      <c r="W1324" t="s">
        <v>42</v>
      </c>
      <c r="X1324" t="s">
        <v>53</v>
      </c>
    </row>
    <row r="1325" spans="1:24" ht="13.5" customHeight="1" x14ac:dyDescent="0.45">
      <c r="A1325" t="s">
        <v>6810</v>
      </c>
      <c r="B1325" t="s">
        <v>25</v>
      </c>
      <c r="C1325" t="s">
        <v>25</v>
      </c>
      <c r="D1325" t="s">
        <v>6811</v>
      </c>
      <c r="E1325" t="s">
        <v>6812</v>
      </c>
      <c r="F1325">
        <v>10.100199999999999</v>
      </c>
      <c r="G1325" s="45">
        <v>10974555</v>
      </c>
      <c r="H1325" t="s">
        <v>6813</v>
      </c>
      <c r="I1325" s="6" t="s">
        <v>29</v>
      </c>
      <c r="J1325" t="s">
        <v>6814</v>
      </c>
      <c r="K1325" t="s">
        <v>100</v>
      </c>
      <c r="L1325" s="32" t="s">
        <v>8384</v>
      </c>
      <c r="M1325" s="1" t="s">
        <v>6814</v>
      </c>
      <c r="N1325" t="s">
        <v>33</v>
      </c>
      <c r="O1325" t="s">
        <v>34</v>
      </c>
      <c r="P1325" t="s">
        <v>35</v>
      </c>
      <c r="Q1325" t="s">
        <v>61</v>
      </c>
      <c r="R1325" t="s">
        <v>172</v>
      </c>
      <c r="S1325" t="s">
        <v>38</v>
      </c>
      <c r="T1325" t="s">
        <v>39</v>
      </c>
      <c r="U1325" t="s">
        <v>40</v>
      </c>
      <c r="V1325" t="s">
        <v>41</v>
      </c>
      <c r="W1325" t="s">
        <v>42</v>
      </c>
      <c r="X1325" t="s">
        <v>53</v>
      </c>
    </row>
    <row r="1326" spans="1:24" ht="13.5" customHeight="1" x14ac:dyDescent="0.45">
      <c r="A1326" t="s">
        <v>6815</v>
      </c>
      <c r="B1326" t="s">
        <v>25</v>
      </c>
      <c r="C1326" t="s">
        <v>25</v>
      </c>
      <c r="D1326" t="s">
        <v>6816</v>
      </c>
      <c r="E1326" t="s">
        <v>6817</v>
      </c>
      <c r="F1326">
        <v>10.1111</v>
      </c>
      <c r="G1326" s="45">
        <v>14679787</v>
      </c>
      <c r="H1326" t="s">
        <v>6818</v>
      </c>
      <c r="I1326" s="6" t="s">
        <v>29</v>
      </c>
      <c r="J1326" t="s">
        <v>6819</v>
      </c>
      <c r="K1326" t="s">
        <v>100</v>
      </c>
      <c r="L1326" s="32" t="s">
        <v>6744</v>
      </c>
      <c r="M1326" s="1" t="s">
        <v>6819</v>
      </c>
      <c r="N1326" t="s">
        <v>33</v>
      </c>
      <c r="O1326" t="s">
        <v>34</v>
      </c>
      <c r="P1326" t="s">
        <v>35</v>
      </c>
      <c r="Q1326" t="s">
        <v>36</v>
      </c>
      <c r="R1326" t="s">
        <v>172</v>
      </c>
      <c r="S1326" t="s">
        <v>38</v>
      </c>
      <c r="T1326" t="s">
        <v>39</v>
      </c>
      <c r="U1326" t="s">
        <v>40</v>
      </c>
      <c r="V1326" t="s">
        <v>41</v>
      </c>
      <c r="W1326" t="s">
        <v>42</v>
      </c>
      <c r="X1326" t="s">
        <v>43</v>
      </c>
    </row>
    <row r="1327" spans="1:24" ht="13.5" customHeight="1" x14ac:dyDescent="0.45">
      <c r="A1327" t="s">
        <v>6820</v>
      </c>
      <c r="B1327" t="s">
        <v>25</v>
      </c>
      <c r="C1327" t="s">
        <v>25</v>
      </c>
      <c r="D1327" t="s">
        <v>6821</v>
      </c>
      <c r="E1327" t="s">
        <v>6822</v>
      </c>
      <c r="F1327">
        <v>10.1111</v>
      </c>
      <c r="G1327" s="45">
        <v>14679795</v>
      </c>
      <c r="H1327" t="s">
        <v>6823</v>
      </c>
      <c r="I1327" s="6" t="s">
        <v>29</v>
      </c>
      <c r="J1327" t="s">
        <v>6824</v>
      </c>
      <c r="K1327" t="s">
        <v>100</v>
      </c>
      <c r="L1327" s="32" t="s">
        <v>5250</v>
      </c>
      <c r="M1327" s="1" t="s">
        <v>6824</v>
      </c>
      <c r="N1327" t="s">
        <v>33</v>
      </c>
      <c r="O1327" t="s">
        <v>34</v>
      </c>
      <c r="P1327" t="s">
        <v>35</v>
      </c>
      <c r="Q1327" t="s">
        <v>36</v>
      </c>
      <c r="R1327" t="s">
        <v>172</v>
      </c>
      <c r="S1327" t="s">
        <v>38</v>
      </c>
      <c r="T1327" t="s">
        <v>39</v>
      </c>
      <c r="U1327" t="s">
        <v>40</v>
      </c>
      <c r="V1327" t="s">
        <v>80</v>
      </c>
      <c r="W1327" t="s">
        <v>42</v>
      </c>
      <c r="X1327" t="s">
        <v>43</v>
      </c>
    </row>
    <row r="1328" spans="1:24" ht="13.5" customHeight="1" x14ac:dyDescent="0.45">
      <c r="A1328" t="s">
        <v>6825</v>
      </c>
      <c r="B1328" t="s">
        <v>25</v>
      </c>
      <c r="C1328" t="s">
        <v>25</v>
      </c>
      <c r="D1328" t="s">
        <v>6826</v>
      </c>
      <c r="E1328" t="s">
        <v>6827</v>
      </c>
      <c r="F1328">
        <v>10.1111</v>
      </c>
      <c r="G1328" s="45">
        <v>14679809</v>
      </c>
      <c r="H1328" t="s">
        <v>6828</v>
      </c>
      <c r="I1328" s="6" t="s">
        <v>29</v>
      </c>
      <c r="J1328" t="s">
        <v>6829</v>
      </c>
      <c r="K1328" t="s">
        <v>100</v>
      </c>
      <c r="L1328" s="32" t="s">
        <v>5250</v>
      </c>
      <c r="M1328" s="1" t="s">
        <v>6829</v>
      </c>
      <c r="N1328" t="s">
        <v>33</v>
      </c>
      <c r="O1328" t="s">
        <v>34</v>
      </c>
      <c r="P1328" t="s">
        <v>35</v>
      </c>
      <c r="Q1328" t="s">
        <v>36</v>
      </c>
      <c r="R1328" t="s">
        <v>50</v>
      </c>
      <c r="S1328" t="s">
        <v>38</v>
      </c>
      <c r="T1328" t="s">
        <v>39</v>
      </c>
      <c r="U1328" t="s">
        <v>40</v>
      </c>
      <c r="V1328" t="s">
        <v>41</v>
      </c>
      <c r="W1328" t="s">
        <v>42</v>
      </c>
      <c r="X1328" t="s">
        <v>43</v>
      </c>
    </row>
    <row r="1329" spans="1:24" ht="13.5" customHeight="1" x14ac:dyDescent="0.45">
      <c r="A1329" t="s">
        <v>6830</v>
      </c>
      <c r="B1329" t="s">
        <v>25</v>
      </c>
      <c r="C1329" t="s">
        <v>25</v>
      </c>
      <c r="D1329" t="s">
        <v>6831</v>
      </c>
      <c r="E1329" t="s">
        <v>6832</v>
      </c>
      <c r="F1329">
        <v>10.1111</v>
      </c>
      <c r="G1329" s="45">
        <v>17556686</v>
      </c>
      <c r="H1329" t="s">
        <v>6833</v>
      </c>
      <c r="I1329" s="6" t="s">
        <v>29</v>
      </c>
      <c r="J1329" t="s">
        <v>6834</v>
      </c>
      <c r="K1329" t="s">
        <v>100</v>
      </c>
      <c r="L1329" s="32" t="s">
        <v>2302</v>
      </c>
      <c r="M1329" s="1" t="s">
        <v>237</v>
      </c>
      <c r="N1329" t="s">
        <v>33</v>
      </c>
      <c r="O1329" t="s">
        <v>34</v>
      </c>
      <c r="P1329" t="s">
        <v>35</v>
      </c>
      <c r="Q1329" t="s">
        <v>61</v>
      </c>
      <c r="R1329" t="s">
        <v>172</v>
      </c>
      <c r="S1329" t="s">
        <v>38</v>
      </c>
      <c r="T1329" t="s">
        <v>39</v>
      </c>
      <c r="U1329" t="s">
        <v>40</v>
      </c>
      <c r="V1329" t="s">
        <v>41</v>
      </c>
      <c r="W1329" t="s">
        <v>42</v>
      </c>
      <c r="X1329" t="s">
        <v>43</v>
      </c>
    </row>
    <row r="1330" spans="1:24" ht="13.5" customHeight="1" x14ac:dyDescent="0.45">
      <c r="A1330" s="38" t="s">
        <v>6835</v>
      </c>
      <c r="B1330" t="s">
        <v>6835</v>
      </c>
      <c r="E1330">
        <v>23144394</v>
      </c>
      <c r="G1330" s="45">
        <v>23144394</v>
      </c>
      <c r="H1330" t="s">
        <v>6836</v>
      </c>
      <c r="I1330" t="s">
        <v>46</v>
      </c>
      <c r="J1330" t="s">
        <v>6837</v>
      </c>
      <c r="K1330" s="9" t="s">
        <v>48</v>
      </c>
      <c r="L1330" s="32" t="s">
        <v>390</v>
      </c>
      <c r="M1330" t="s">
        <v>6837</v>
      </c>
      <c r="N1330" t="s">
        <v>46</v>
      </c>
      <c r="O1330" t="s">
        <v>34</v>
      </c>
      <c r="P1330" t="s">
        <v>35</v>
      </c>
      <c r="Q1330" t="s">
        <v>49</v>
      </c>
      <c r="R1330" t="s">
        <v>50</v>
      </c>
      <c r="S1330" t="s">
        <v>51</v>
      </c>
      <c r="T1330" t="s">
        <v>39</v>
      </c>
      <c r="U1330" t="s">
        <v>6838</v>
      </c>
      <c r="V1330" t="s">
        <v>41</v>
      </c>
      <c r="W1330" t="s">
        <v>6838</v>
      </c>
      <c r="X1330" t="s">
        <v>53</v>
      </c>
    </row>
    <row r="1331" spans="1:24" ht="13.5" customHeight="1" x14ac:dyDescent="0.45">
      <c r="A1331" t="s">
        <v>6839</v>
      </c>
      <c r="B1331" t="s">
        <v>25</v>
      </c>
      <c r="C1331" t="s">
        <v>25</v>
      </c>
      <c r="D1331" t="s">
        <v>6840</v>
      </c>
      <c r="E1331" t="s">
        <v>6841</v>
      </c>
      <c r="F1331">
        <v>10.1111</v>
      </c>
      <c r="G1331" s="45">
        <v>14679817</v>
      </c>
      <c r="H1331" t="s">
        <v>6842</v>
      </c>
      <c r="I1331" s="6" t="s">
        <v>29</v>
      </c>
      <c r="J1331" t="s">
        <v>6843</v>
      </c>
      <c r="K1331" t="s">
        <v>100</v>
      </c>
      <c r="L1331" s="32" t="s">
        <v>1223</v>
      </c>
      <c r="M1331" s="1" t="s">
        <v>6843</v>
      </c>
      <c r="N1331" t="s">
        <v>33</v>
      </c>
      <c r="O1331" t="s">
        <v>34</v>
      </c>
      <c r="P1331" t="s">
        <v>35</v>
      </c>
      <c r="Q1331" t="s">
        <v>36</v>
      </c>
      <c r="R1331" t="s">
        <v>37</v>
      </c>
      <c r="S1331" t="s">
        <v>38</v>
      </c>
      <c r="T1331" t="s">
        <v>39</v>
      </c>
      <c r="U1331" t="s">
        <v>40</v>
      </c>
      <c r="V1331" t="s">
        <v>80</v>
      </c>
      <c r="W1331" t="s">
        <v>42</v>
      </c>
      <c r="X1331" t="s">
        <v>43</v>
      </c>
    </row>
    <row r="1332" spans="1:24" ht="13.5" customHeight="1" x14ac:dyDescent="0.45">
      <c r="A1332" t="s">
        <v>6844</v>
      </c>
      <c r="B1332" t="s">
        <v>25</v>
      </c>
      <c r="C1332" t="s">
        <v>25</v>
      </c>
      <c r="D1332" t="s">
        <v>6845</v>
      </c>
      <c r="E1332" t="s">
        <v>6846</v>
      </c>
      <c r="F1332">
        <v>10.100199999999999</v>
      </c>
      <c r="G1332" s="45">
        <v>10982736</v>
      </c>
      <c r="H1332" t="s">
        <v>6847</v>
      </c>
      <c r="I1332" s="6" t="s">
        <v>29</v>
      </c>
      <c r="J1332" t="s">
        <v>6848</v>
      </c>
      <c r="K1332" t="s">
        <v>100</v>
      </c>
      <c r="L1332" s="32" t="s">
        <v>6640</v>
      </c>
      <c r="M1332" s="1" t="s">
        <v>6848</v>
      </c>
      <c r="N1332" t="s">
        <v>33</v>
      </c>
      <c r="O1332" t="s">
        <v>34</v>
      </c>
      <c r="P1332" t="s">
        <v>35</v>
      </c>
      <c r="Q1332" t="s">
        <v>61</v>
      </c>
      <c r="R1332" t="s">
        <v>80</v>
      </c>
      <c r="S1332" t="s">
        <v>38</v>
      </c>
      <c r="T1332" t="s">
        <v>93</v>
      </c>
      <c r="U1332" t="s">
        <v>6849</v>
      </c>
      <c r="V1332" t="s">
        <v>41</v>
      </c>
      <c r="W1332" t="s">
        <v>42</v>
      </c>
      <c r="X1332" t="s">
        <v>43</v>
      </c>
    </row>
    <row r="1333" spans="1:24" ht="13.5" customHeight="1" x14ac:dyDescent="0.45">
      <c r="A1333" t="s">
        <v>6850</v>
      </c>
      <c r="B1333" t="s">
        <v>25</v>
      </c>
      <c r="C1333" t="s">
        <v>25</v>
      </c>
      <c r="D1333" t="s">
        <v>6851</v>
      </c>
      <c r="E1333" t="s">
        <v>6851</v>
      </c>
      <c r="F1333">
        <v>10.1111</v>
      </c>
      <c r="G1333" s="45">
        <v>14713802</v>
      </c>
      <c r="H1333" t="s">
        <v>6852</v>
      </c>
      <c r="I1333" s="6" t="s">
        <v>29</v>
      </c>
      <c r="J1333" t="s">
        <v>6853</v>
      </c>
      <c r="K1333" t="s">
        <v>100</v>
      </c>
      <c r="L1333" s="32" t="s">
        <v>6571</v>
      </c>
      <c r="M1333" s="1" t="s">
        <v>6853</v>
      </c>
      <c r="N1333" t="s">
        <v>33</v>
      </c>
      <c r="O1333" t="s">
        <v>34</v>
      </c>
      <c r="P1333" t="s">
        <v>35</v>
      </c>
      <c r="Q1333" t="s">
        <v>36</v>
      </c>
      <c r="R1333" t="s">
        <v>172</v>
      </c>
      <c r="S1333" t="s">
        <v>38</v>
      </c>
      <c r="T1333" t="s">
        <v>39</v>
      </c>
      <c r="U1333" t="s">
        <v>40</v>
      </c>
      <c r="V1333" t="s">
        <v>41</v>
      </c>
      <c r="W1333" t="s">
        <v>42</v>
      </c>
      <c r="X1333" t="s">
        <v>43</v>
      </c>
    </row>
    <row r="1334" spans="1:24" ht="13.5" customHeight="1" x14ac:dyDescent="0.45">
      <c r="A1334" t="s">
        <v>6854</v>
      </c>
      <c r="B1334" t="s">
        <v>25</v>
      </c>
      <c r="C1334" t="s">
        <v>25</v>
      </c>
      <c r="D1334" t="s">
        <v>6855</v>
      </c>
      <c r="E1334" t="s">
        <v>6856</v>
      </c>
      <c r="F1334">
        <v>10.1111</v>
      </c>
      <c r="G1334" s="45">
        <v>15327795</v>
      </c>
      <c r="H1334" t="s">
        <v>6857</v>
      </c>
      <c r="I1334" s="6" t="s">
        <v>29</v>
      </c>
      <c r="J1334" t="s">
        <v>6858</v>
      </c>
      <c r="K1334" t="s">
        <v>100</v>
      </c>
      <c r="L1334" s="32" t="s">
        <v>226</v>
      </c>
      <c r="M1334" s="1" t="s">
        <v>6858</v>
      </c>
      <c r="N1334" t="s">
        <v>33</v>
      </c>
      <c r="O1334" t="s">
        <v>34</v>
      </c>
      <c r="P1334" t="s">
        <v>35</v>
      </c>
      <c r="Q1334" t="s">
        <v>61</v>
      </c>
      <c r="R1334" t="s">
        <v>37</v>
      </c>
      <c r="S1334" t="s">
        <v>38</v>
      </c>
      <c r="T1334" t="s">
        <v>93</v>
      </c>
      <c r="U1334" t="s">
        <v>6859</v>
      </c>
      <c r="V1334" t="s">
        <v>80</v>
      </c>
      <c r="W1334" t="s">
        <v>42</v>
      </c>
      <c r="X1334" t="s">
        <v>43</v>
      </c>
    </row>
    <row r="1335" spans="1:24" ht="13.5" customHeight="1" x14ac:dyDescent="0.45">
      <c r="A1335" t="s">
        <v>6860</v>
      </c>
      <c r="B1335" t="s">
        <v>25</v>
      </c>
      <c r="C1335" t="s">
        <v>25</v>
      </c>
      <c r="D1335" t="s">
        <v>6861</v>
      </c>
      <c r="E1335" t="s">
        <v>6862</v>
      </c>
      <c r="F1335">
        <v>10.1111</v>
      </c>
      <c r="G1335" s="45">
        <v>15396975</v>
      </c>
      <c r="H1335" t="s">
        <v>6863</v>
      </c>
      <c r="I1335" s="6" t="s">
        <v>29</v>
      </c>
      <c r="J1335" t="s">
        <v>77</v>
      </c>
      <c r="K1335" t="s">
        <v>100</v>
      </c>
      <c r="L1335" s="32" t="s">
        <v>852</v>
      </c>
      <c r="M1335" t="s">
        <v>77</v>
      </c>
      <c r="N1335" t="s">
        <v>78</v>
      </c>
      <c r="O1335" s="1" t="s">
        <v>6864</v>
      </c>
      <c r="P1335" t="s">
        <v>79</v>
      </c>
      <c r="Q1335" t="s">
        <v>79</v>
      </c>
      <c r="R1335" t="s">
        <v>172</v>
      </c>
      <c r="S1335" t="s">
        <v>38</v>
      </c>
      <c r="T1335" t="s">
        <v>39</v>
      </c>
      <c r="U1335" t="s">
        <v>40</v>
      </c>
      <c r="V1335" t="s">
        <v>80</v>
      </c>
      <c r="W1335" t="s">
        <v>42</v>
      </c>
      <c r="X1335" t="s">
        <v>43</v>
      </c>
    </row>
    <row r="1336" spans="1:24" ht="13.5" customHeight="1" x14ac:dyDescent="0.45">
      <c r="A1336" s="38" t="s">
        <v>6865</v>
      </c>
      <c r="B1336" t="s">
        <v>6865</v>
      </c>
      <c r="E1336">
        <v>16879619</v>
      </c>
      <c r="G1336" s="45">
        <v>16879619</v>
      </c>
      <c r="H1336" t="s">
        <v>6866</v>
      </c>
      <c r="I1336" t="s">
        <v>46</v>
      </c>
      <c r="J1336" t="s">
        <v>6867</v>
      </c>
      <c r="K1336" s="9" t="s">
        <v>48</v>
      </c>
      <c r="L1336" s="32" t="s">
        <v>10259</v>
      </c>
      <c r="M1336" t="s">
        <v>6867</v>
      </c>
      <c r="N1336" t="s">
        <v>46</v>
      </c>
      <c r="O1336" t="s">
        <v>34</v>
      </c>
      <c r="P1336" t="s">
        <v>35</v>
      </c>
      <c r="Q1336" t="s">
        <v>49</v>
      </c>
      <c r="R1336" t="s">
        <v>50</v>
      </c>
      <c r="S1336" t="s">
        <v>51</v>
      </c>
      <c r="T1336" t="s">
        <v>39</v>
      </c>
      <c r="U1336" t="s">
        <v>6868</v>
      </c>
      <c r="V1336" t="s">
        <v>41</v>
      </c>
      <c r="W1336" t="s">
        <v>6868</v>
      </c>
      <c r="X1336" t="s">
        <v>53</v>
      </c>
    </row>
    <row r="1337" spans="1:24" ht="13.5" customHeight="1" x14ac:dyDescent="0.45">
      <c r="A1337" t="s">
        <v>6869</v>
      </c>
      <c r="B1337" t="s">
        <v>25</v>
      </c>
      <c r="C1337" t="s">
        <v>25</v>
      </c>
      <c r="D1337" t="s">
        <v>6870</v>
      </c>
      <c r="E1337" t="s">
        <v>6871</v>
      </c>
      <c r="F1337">
        <v>10.1111</v>
      </c>
      <c r="G1337" s="45">
        <v>17480361</v>
      </c>
      <c r="H1337" t="s">
        <v>6872</v>
      </c>
      <c r="I1337" s="6" t="s">
        <v>29</v>
      </c>
      <c r="J1337" t="s">
        <v>6873</v>
      </c>
      <c r="K1337" t="s">
        <v>100</v>
      </c>
      <c r="L1337" s="32" t="s">
        <v>184</v>
      </c>
      <c r="M1337" s="1" t="s">
        <v>6873</v>
      </c>
      <c r="N1337" t="s">
        <v>33</v>
      </c>
      <c r="O1337" t="s">
        <v>34</v>
      </c>
      <c r="P1337" t="s">
        <v>35</v>
      </c>
      <c r="Q1337" t="s">
        <v>61</v>
      </c>
      <c r="R1337" t="s">
        <v>50</v>
      </c>
      <c r="S1337" t="s">
        <v>38</v>
      </c>
      <c r="T1337" t="s">
        <v>93</v>
      </c>
      <c r="U1337" t="s">
        <v>6874</v>
      </c>
      <c r="V1337" t="s">
        <v>41</v>
      </c>
      <c r="W1337" t="s">
        <v>42</v>
      </c>
      <c r="X1337" t="s">
        <v>43</v>
      </c>
    </row>
    <row r="1338" spans="1:24" ht="13.5" customHeight="1" x14ac:dyDescent="0.45">
      <c r="A1338" t="s">
        <v>6875</v>
      </c>
      <c r="B1338" t="s">
        <v>25</v>
      </c>
      <c r="C1338" t="s">
        <v>25</v>
      </c>
      <c r="D1338" t="s">
        <v>6876</v>
      </c>
      <c r="E1338" t="s">
        <v>6877</v>
      </c>
      <c r="F1338">
        <v>10.1111</v>
      </c>
      <c r="G1338" s="45">
        <v>17461561</v>
      </c>
      <c r="H1338" t="s">
        <v>6878</v>
      </c>
      <c r="I1338" s="6" t="s">
        <v>29</v>
      </c>
      <c r="J1338" t="s">
        <v>6879</v>
      </c>
      <c r="K1338" t="s">
        <v>100</v>
      </c>
      <c r="L1338" s="32">
        <v>3570</v>
      </c>
      <c r="M1338" s="1" t="s">
        <v>6879</v>
      </c>
      <c r="N1338" t="s">
        <v>33</v>
      </c>
      <c r="O1338" t="s">
        <v>34</v>
      </c>
      <c r="P1338" t="s">
        <v>35</v>
      </c>
      <c r="Q1338" t="s">
        <v>61</v>
      </c>
      <c r="R1338" t="s">
        <v>172</v>
      </c>
      <c r="S1338" t="s">
        <v>38</v>
      </c>
      <c r="T1338" t="s">
        <v>39</v>
      </c>
      <c r="U1338" t="s">
        <v>40</v>
      </c>
      <c r="V1338" t="s">
        <v>41</v>
      </c>
      <c r="W1338" t="s">
        <v>42</v>
      </c>
      <c r="X1338" t="s">
        <v>43</v>
      </c>
    </row>
    <row r="1339" spans="1:24" ht="13.5" customHeight="1" x14ac:dyDescent="0.45">
      <c r="A1339" s="38" t="s">
        <v>6880</v>
      </c>
      <c r="B1339" t="s">
        <v>6880</v>
      </c>
      <c r="E1339">
        <v>16877268</v>
      </c>
      <c r="G1339" s="45">
        <v>16877268</v>
      </c>
      <c r="H1339" t="s">
        <v>6881</v>
      </c>
      <c r="I1339" t="s">
        <v>46</v>
      </c>
      <c r="J1339" t="s">
        <v>6882</v>
      </c>
      <c r="K1339" s="9" t="s">
        <v>48</v>
      </c>
      <c r="L1339" s="32">
        <v>2830</v>
      </c>
      <c r="M1339" t="s">
        <v>6882</v>
      </c>
      <c r="N1339" t="s">
        <v>46</v>
      </c>
      <c r="O1339" t="s">
        <v>34</v>
      </c>
      <c r="P1339" t="s">
        <v>35</v>
      </c>
      <c r="Q1339" t="s">
        <v>49</v>
      </c>
      <c r="R1339" t="s">
        <v>50</v>
      </c>
      <c r="S1339" t="s">
        <v>51</v>
      </c>
      <c r="T1339" t="s">
        <v>39</v>
      </c>
      <c r="U1339" t="s">
        <v>6883</v>
      </c>
      <c r="V1339" t="s">
        <v>41</v>
      </c>
      <c r="W1339" t="s">
        <v>6883</v>
      </c>
      <c r="X1339" t="s">
        <v>53</v>
      </c>
    </row>
    <row r="1340" spans="1:24" ht="13.5" customHeight="1" x14ac:dyDescent="0.45">
      <c r="A1340" t="s">
        <v>6884</v>
      </c>
      <c r="B1340" t="s">
        <v>25</v>
      </c>
      <c r="C1340" t="s">
        <v>25</v>
      </c>
      <c r="D1340" t="s">
        <v>6885</v>
      </c>
      <c r="E1340" t="s">
        <v>6886</v>
      </c>
      <c r="F1340">
        <v>10.1111</v>
      </c>
      <c r="G1340" s="45" t="s">
        <v>6887</v>
      </c>
      <c r="H1340" t="s">
        <v>6888</v>
      </c>
      <c r="I1340" s="6" t="s">
        <v>29</v>
      </c>
      <c r="J1340" t="s">
        <v>6889</v>
      </c>
      <c r="K1340" t="s">
        <v>100</v>
      </c>
      <c r="L1340" s="32" t="s">
        <v>1136</v>
      </c>
      <c r="M1340" s="1" t="s">
        <v>6889</v>
      </c>
      <c r="N1340" t="s">
        <v>33</v>
      </c>
      <c r="O1340" t="s">
        <v>34</v>
      </c>
      <c r="P1340" t="s">
        <v>35</v>
      </c>
      <c r="Q1340" t="s">
        <v>61</v>
      </c>
      <c r="R1340" t="s">
        <v>172</v>
      </c>
      <c r="S1340" t="s">
        <v>38</v>
      </c>
      <c r="T1340" t="s">
        <v>93</v>
      </c>
      <c r="U1340" t="s">
        <v>6890</v>
      </c>
      <c r="V1340" t="s">
        <v>41</v>
      </c>
      <c r="W1340" t="s">
        <v>42</v>
      </c>
      <c r="X1340" t="s">
        <v>53</v>
      </c>
    </row>
    <row r="1341" spans="1:24" ht="13.5" customHeight="1" x14ac:dyDescent="0.45">
      <c r="A1341" t="s">
        <v>6891</v>
      </c>
      <c r="B1341">
        <v>2259</v>
      </c>
      <c r="C1341" t="s">
        <v>25</v>
      </c>
      <c r="D1341" t="s">
        <v>6892</v>
      </c>
      <c r="E1341" t="s">
        <v>6893</v>
      </c>
      <c r="F1341">
        <v>10.100199999999999</v>
      </c>
      <c r="G1341" s="45">
        <v>16159314</v>
      </c>
      <c r="H1341" t="s">
        <v>6894</v>
      </c>
      <c r="I1341" s="6" t="s">
        <v>29</v>
      </c>
      <c r="J1341" t="s">
        <v>6895</v>
      </c>
      <c r="K1341" t="s">
        <v>100</v>
      </c>
      <c r="L1341" s="32" t="s">
        <v>1136</v>
      </c>
      <c r="M1341" s="1" t="s">
        <v>6895</v>
      </c>
      <c r="N1341" t="s">
        <v>33</v>
      </c>
      <c r="O1341" t="s">
        <v>34</v>
      </c>
      <c r="P1341" t="s">
        <v>35</v>
      </c>
      <c r="Q1341" t="s">
        <v>61</v>
      </c>
      <c r="R1341" t="s">
        <v>172</v>
      </c>
      <c r="S1341" t="s">
        <v>38</v>
      </c>
      <c r="T1341" t="s">
        <v>93</v>
      </c>
      <c r="U1341" t="s">
        <v>6896</v>
      </c>
      <c r="V1341" t="s">
        <v>41</v>
      </c>
      <c r="W1341" t="s">
        <v>42</v>
      </c>
      <c r="X1341" t="s">
        <v>53</v>
      </c>
    </row>
    <row r="1342" spans="1:24" ht="13.5" customHeight="1" x14ac:dyDescent="0.45">
      <c r="A1342" s="38" t="s">
        <v>6897</v>
      </c>
      <c r="B1342" t="s">
        <v>6897</v>
      </c>
      <c r="E1342">
        <v>20902913</v>
      </c>
      <c r="G1342" s="45">
        <v>20902913</v>
      </c>
      <c r="H1342" t="s">
        <v>6898</v>
      </c>
      <c r="I1342" t="s">
        <v>46</v>
      </c>
      <c r="J1342" t="s">
        <v>6899</v>
      </c>
      <c r="K1342" s="9" t="s">
        <v>48</v>
      </c>
      <c r="L1342" s="32" t="s">
        <v>4112</v>
      </c>
      <c r="M1342" t="s">
        <v>6899</v>
      </c>
      <c r="N1342" t="s">
        <v>46</v>
      </c>
      <c r="O1342" t="s">
        <v>34</v>
      </c>
      <c r="P1342" t="s">
        <v>35</v>
      </c>
      <c r="Q1342" t="s">
        <v>49</v>
      </c>
      <c r="R1342" t="s">
        <v>50</v>
      </c>
      <c r="S1342" t="s">
        <v>51</v>
      </c>
      <c r="T1342" t="s">
        <v>39</v>
      </c>
      <c r="U1342" t="s">
        <v>6900</v>
      </c>
      <c r="V1342" t="s">
        <v>41</v>
      </c>
      <c r="W1342" t="s">
        <v>6900</v>
      </c>
      <c r="X1342" t="s">
        <v>53</v>
      </c>
    </row>
    <row r="1343" spans="1:24" ht="13.5" customHeight="1" x14ac:dyDescent="0.45">
      <c r="A1343" t="s">
        <v>6901</v>
      </c>
      <c r="B1343" t="s">
        <v>25</v>
      </c>
      <c r="C1343" t="s">
        <v>25</v>
      </c>
      <c r="D1343" t="s">
        <v>6902</v>
      </c>
      <c r="E1343" t="s">
        <v>6903</v>
      </c>
      <c r="F1343">
        <v>10.1111</v>
      </c>
      <c r="G1343" s="45">
        <v>13652869</v>
      </c>
      <c r="H1343" t="s">
        <v>6904</v>
      </c>
      <c r="I1343" s="6" t="s">
        <v>29</v>
      </c>
      <c r="J1343" t="s">
        <v>6905</v>
      </c>
      <c r="K1343" t="s">
        <v>100</v>
      </c>
      <c r="L1343" s="32" t="s">
        <v>6906</v>
      </c>
      <c r="M1343" s="1" t="s">
        <v>6905</v>
      </c>
      <c r="N1343" t="s">
        <v>33</v>
      </c>
      <c r="O1343" s="1" t="s">
        <v>6907</v>
      </c>
      <c r="P1343" t="s">
        <v>79</v>
      </c>
      <c r="Q1343" t="s">
        <v>79</v>
      </c>
      <c r="R1343" t="s">
        <v>50</v>
      </c>
      <c r="S1343" t="s">
        <v>38</v>
      </c>
      <c r="T1343" t="s">
        <v>39</v>
      </c>
      <c r="U1343" t="s">
        <v>40</v>
      </c>
      <c r="V1343" t="s">
        <v>41</v>
      </c>
      <c r="W1343" t="s">
        <v>42</v>
      </c>
      <c r="X1343" t="s">
        <v>53</v>
      </c>
    </row>
    <row r="1344" spans="1:24" ht="13.5" customHeight="1" x14ac:dyDescent="0.45">
      <c r="A1344" t="s">
        <v>6908</v>
      </c>
      <c r="B1344" t="s">
        <v>25</v>
      </c>
      <c r="C1344" t="s">
        <v>25</v>
      </c>
      <c r="D1344" t="s">
        <v>6909</v>
      </c>
      <c r="E1344" t="s">
        <v>6910</v>
      </c>
      <c r="F1344">
        <v>10.1111</v>
      </c>
      <c r="G1344" s="45">
        <v>17485827</v>
      </c>
      <c r="H1344" t="s">
        <v>6911</v>
      </c>
      <c r="I1344" s="6" t="s">
        <v>29</v>
      </c>
      <c r="J1344" t="s">
        <v>6912</v>
      </c>
      <c r="K1344" t="s">
        <v>100</v>
      </c>
      <c r="L1344" s="32" t="s">
        <v>219</v>
      </c>
      <c r="M1344" s="1" t="s">
        <v>6912</v>
      </c>
      <c r="N1344" t="s">
        <v>33</v>
      </c>
      <c r="O1344" t="s">
        <v>34</v>
      </c>
      <c r="P1344" t="s">
        <v>35</v>
      </c>
      <c r="Q1344" t="s">
        <v>61</v>
      </c>
      <c r="R1344" t="s">
        <v>50</v>
      </c>
      <c r="S1344" t="s">
        <v>38</v>
      </c>
      <c r="T1344" t="s">
        <v>39</v>
      </c>
      <c r="U1344" t="s">
        <v>40</v>
      </c>
      <c r="V1344" t="s">
        <v>80</v>
      </c>
      <c r="W1344" t="s">
        <v>42</v>
      </c>
      <c r="X1344" t="s">
        <v>53</v>
      </c>
    </row>
    <row r="1345" spans="1:24" ht="13.5" customHeight="1" x14ac:dyDescent="0.45">
      <c r="A1345" t="s">
        <v>6913</v>
      </c>
      <c r="B1345" t="s">
        <v>25</v>
      </c>
      <c r="C1345" t="s">
        <v>25</v>
      </c>
      <c r="D1345" t="s">
        <v>6914</v>
      </c>
      <c r="E1345" t="s">
        <v>6915</v>
      </c>
      <c r="F1345">
        <v>10.1111</v>
      </c>
      <c r="G1345" s="45">
        <v>15404560</v>
      </c>
      <c r="H1345" t="s">
        <v>6916</v>
      </c>
      <c r="I1345" s="6" t="s">
        <v>29</v>
      </c>
      <c r="J1345" t="s">
        <v>77</v>
      </c>
      <c r="K1345" t="s">
        <v>100</v>
      </c>
      <c r="L1345" s="32" t="s">
        <v>642</v>
      </c>
      <c r="M1345" t="s">
        <v>77</v>
      </c>
      <c r="N1345" t="s">
        <v>33</v>
      </c>
      <c r="O1345" t="s">
        <v>34</v>
      </c>
      <c r="P1345" t="s">
        <v>35</v>
      </c>
      <c r="Q1345" t="s">
        <v>61</v>
      </c>
      <c r="R1345" t="s">
        <v>172</v>
      </c>
      <c r="S1345" t="s">
        <v>38</v>
      </c>
      <c r="T1345" t="s">
        <v>39</v>
      </c>
      <c r="U1345" t="s">
        <v>40</v>
      </c>
      <c r="V1345" t="s">
        <v>41</v>
      </c>
      <c r="W1345" t="s">
        <v>42</v>
      </c>
      <c r="X1345" t="s">
        <v>43</v>
      </c>
    </row>
    <row r="1346" spans="1:24" ht="13.5" customHeight="1" x14ac:dyDescent="0.45">
      <c r="A1346" t="s">
        <v>6917</v>
      </c>
      <c r="B1346" t="s">
        <v>25</v>
      </c>
      <c r="C1346" t="s">
        <v>25</v>
      </c>
      <c r="D1346" t="s">
        <v>6918</v>
      </c>
      <c r="E1346" t="s">
        <v>6919</v>
      </c>
      <c r="F1346">
        <v>10.1111</v>
      </c>
      <c r="G1346" s="45">
        <v>14679833</v>
      </c>
      <c r="H1346" t="s">
        <v>6920</v>
      </c>
      <c r="I1346" s="6" t="s">
        <v>29</v>
      </c>
      <c r="J1346" t="s">
        <v>6921</v>
      </c>
      <c r="K1346" t="s">
        <v>100</v>
      </c>
      <c r="L1346" s="32" t="s">
        <v>152</v>
      </c>
      <c r="M1346" s="1" t="s">
        <v>6921</v>
      </c>
      <c r="N1346" t="s">
        <v>33</v>
      </c>
      <c r="O1346" t="s">
        <v>34</v>
      </c>
      <c r="P1346" t="s">
        <v>35</v>
      </c>
      <c r="Q1346" t="s">
        <v>36</v>
      </c>
      <c r="R1346" t="s">
        <v>172</v>
      </c>
      <c r="S1346" t="s">
        <v>38</v>
      </c>
      <c r="T1346" t="s">
        <v>39</v>
      </c>
      <c r="U1346" t="s">
        <v>40</v>
      </c>
      <c r="V1346" t="s">
        <v>41</v>
      </c>
      <c r="W1346" t="s">
        <v>42</v>
      </c>
      <c r="X1346" t="s">
        <v>1182</v>
      </c>
    </row>
    <row r="1347" spans="1:24" ht="13.5" customHeight="1" x14ac:dyDescent="0.45">
      <c r="A1347" t="s">
        <v>6922</v>
      </c>
      <c r="B1347" t="s">
        <v>25</v>
      </c>
      <c r="C1347" t="s">
        <v>25</v>
      </c>
      <c r="D1347" t="s">
        <v>6923</v>
      </c>
      <c r="E1347" t="s">
        <v>6924</v>
      </c>
      <c r="F1347">
        <v>10.1111</v>
      </c>
      <c r="G1347" s="45">
        <v>14679841</v>
      </c>
      <c r="H1347" t="s">
        <v>6925</v>
      </c>
      <c r="I1347" s="6" t="s">
        <v>29</v>
      </c>
      <c r="J1347" t="s">
        <v>6926</v>
      </c>
      <c r="K1347" t="s">
        <v>100</v>
      </c>
      <c r="L1347" s="32" t="s">
        <v>1459</v>
      </c>
      <c r="M1347" s="1" t="s">
        <v>6926</v>
      </c>
      <c r="N1347" t="s">
        <v>33</v>
      </c>
      <c r="O1347" t="s">
        <v>34</v>
      </c>
      <c r="P1347" t="s">
        <v>35</v>
      </c>
      <c r="Q1347" t="s">
        <v>36</v>
      </c>
      <c r="R1347" t="s">
        <v>172</v>
      </c>
      <c r="S1347" t="s">
        <v>38</v>
      </c>
      <c r="T1347" t="s">
        <v>39</v>
      </c>
      <c r="U1347" t="s">
        <v>40</v>
      </c>
      <c r="V1347" t="s">
        <v>41</v>
      </c>
      <c r="W1347" t="s">
        <v>42</v>
      </c>
      <c r="X1347" t="s">
        <v>43</v>
      </c>
    </row>
    <row r="1348" spans="1:24" ht="13.5" customHeight="1" x14ac:dyDescent="0.45">
      <c r="A1348" t="s">
        <v>6927</v>
      </c>
      <c r="B1348" t="s">
        <v>25</v>
      </c>
      <c r="C1348" t="s">
        <v>25</v>
      </c>
      <c r="D1348" t="s">
        <v>6928</v>
      </c>
      <c r="E1348" t="s">
        <v>6929</v>
      </c>
      <c r="F1348">
        <v>10.100199999999999</v>
      </c>
      <c r="G1348" s="45">
        <v>20477481</v>
      </c>
      <c r="H1348" t="s">
        <v>6930</v>
      </c>
      <c r="I1348" s="6" t="s">
        <v>29</v>
      </c>
      <c r="J1348" t="s">
        <v>6931</v>
      </c>
      <c r="K1348" t="s">
        <v>100</v>
      </c>
      <c r="L1348" s="32" t="s">
        <v>184</v>
      </c>
      <c r="M1348" s="1" t="s">
        <v>6931</v>
      </c>
      <c r="N1348" t="s">
        <v>33</v>
      </c>
      <c r="O1348" t="s">
        <v>34</v>
      </c>
      <c r="P1348" t="s">
        <v>35</v>
      </c>
      <c r="Q1348" t="s">
        <v>61</v>
      </c>
      <c r="R1348" t="s">
        <v>172</v>
      </c>
      <c r="S1348" t="s">
        <v>38</v>
      </c>
      <c r="T1348" t="s">
        <v>39</v>
      </c>
      <c r="U1348" t="s">
        <v>40</v>
      </c>
      <c r="V1348" t="s">
        <v>41</v>
      </c>
      <c r="W1348" t="s">
        <v>42</v>
      </c>
      <c r="X1348" t="s">
        <v>53</v>
      </c>
    </row>
    <row r="1349" spans="1:24" ht="13.5" customHeight="1" x14ac:dyDescent="0.45">
      <c r="A1349" s="38" t="s">
        <v>6932</v>
      </c>
      <c r="B1349" t="s">
        <v>6932</v>
      </c>
      <c r="E1349">
        <v>23144939</v>
      </c>
      <c r="G1349" s="45">
        <v>23144939</v>
      </c>
      <c r="H1349" t="s">
        <v>6933</v>
      </c>
      <c r="I1349" t="s">
        <v>46</v>
      </c>
      <c r="J1349" t="s">
        <v>6934</v>
      </c>
      <c r="K1349" s="9" t="s">
        <v>48</v>
      </c>
      <c r="L1349" s="32" t="s">
        <v>10220</v>
      </c>
      <c r="M1349" t="s">
        <v>6934</v>
      </c>
      <c r="N1349" t="s">
        <v>46</v>
      </c>
      <c r="O1349" t="s">
        <v>34</v>
      </c>
      <c r="P1349" t="s">
        <v>35</v>
      </c>
      <c r="Q1349" t="s">
        <v>49</v>
      </c>
      <c r="R1349" t="s">
        <v>50</v>
      </c>
      <c r="S1349" t="s">
        <v>51</v>
      </c>
      <c r="T1349" t="s">
        <v>39</v>
      </c>
      <c r="U1349" t="s">
        <v>6935</v>
      </c>
      <c r="V1349" t="s">
        <v>41</v>
      </c>
      <c r="W1349" t="s">
        <v>6935</v>
      </c>
      <c r="X1349" t="s">
        <v>53</v>
      </c>
    </row>
    <row r="1350" spans="1:24" ht="13.5" customHeight="1" x14ac:dyDescent="0.45">
      <c r="A1350" t="s">
        <v>6936</v>
      </c>
      <c r="B1350" t="s">
        <v>25</v>
      </c>
      <c r="C1350" t="s">
        <v>25</v>
      </c>
      <c r="D1350" t="s">
        <v>6937</v>
      </c>
      <c r="E1350" t="s">
        <v>6938</v>
      </c>
      <c r="F1350">
        <v>10.1111</v>
      </c>
      <c r="G1350" s="45" t="s">
        <v>6939</v>
      </c>
      <c r="H1350" t="s">
        <v>6940</v>
      </c>
      <c r="I1350" s="6" t="s">
        <v>29</v>
      </c>
      <c r="J1350" t="s">
        <v>77</v>
      </c>
      <c r="K1350" t="s">
        <v>100</v>
      </c>
      <c r="L1350" s="32" t="s">
        <v>2206</v>
      </c>
      <c r="M1350" t="s">
        <v>77</v>
      </c>
      <c r="N1350" t="s">
        <v>78</v>
      </c>
      <c r="O1350" s="1" t="s">
        <v>6941</v>
      </c>
      <c r="P1350" t="s">
        <v>79</v>
      </c>
      <c r="Q1350" t="s">
        <v>79</v>
      </c>
      <c r="R1350" t="s">
        <v>172</v>
      </c>
      <c r="S1350" t="s">
        <v>38</v>
      </c>
      <c r="T1350" t="s">
        <v>39</v>
      </c>
      <c r="U1350" t="s">
        <v>40</v>
      </c>
      <c r="V1350" t="s">
        <v>41</v>
      </c>
      <c r="W1350" t="s">
        <v>42</v>
      </c>
      <c r="X1350" t="s">
        <v>43</v>
      </c>
    </row>
    <row r="1351" spans="1:24" ht="13.5" customHeight="1" x14ac:dyDescent="0.45">
      <c r="A1351" t="s">
        <v>6942</v>
      </c>
      <c r="B1351" t="s">
        <v>25</v>
      </c>
      <c r="C1351" t="s">
        <v>25</v>
      </c>
      <c r="D1351" t="s">
        <v>6943</v>
      </c>
      <c r="E1351" t="s">
        <v>6944</v>
      </c>
      <c r="F1351">
        <v>10.1111</v>
      </c>
      <c r="G1351" s="45">
        <v>15405818</v>
      </c>
      <c r="H1351" t="s">
        <v>6945</v>
      </c>
      <c r="I1351" s="6" t="s">
        <v>29</v>
      </c>
      <c r="J1351" t="s">
        <v>77</v>
      </c>
      <c r="K1351" t="s">
        <v>100</v>
      </c>
      <c r="L1351" s="32" t="s">
        <v>661</v>
      </c>
      <c r="M1351" t="s">
        <v>77</v>
      </c>
      <c r="N1351" t="s">
        <v>78</v>
      </c>
      <c r="O1351" s="1" t="s">
        <v>6946</v>
      </c>
      <c r="P1351" t="s">
        <v>79</v>
      </c>
      <c r="Q1351" t="s">
        <v>79</v>
      </c>
      <c r="R1351" t="s">
        <v>172</v>
      </c>
      <c r="S1351" t="s">
        <v>38</v>
      </c>
      <c r="T1351" t="s">
        <v>39</v>
      </c>
      <c r="U1351" t="s">
        <v>40</v>
      </c>
      <c r="V1351" t="s">
        <v>81</v>
      </c>
      <c r="W1351" t="s">
        <v>42</v>
      </c>
      <c r="X1351" t="s">
        <v>115</v>
      </c>
    </row>
    <row r="1352" spans="1:24" ht="13.5" customHeight="1" x14ac:dyDescent="0.45">
      <c r="A1352" t="s">
        <v>6947</v>
      </c>
      <c r="D1352" t="s">
        <v>6948</v>
      </c>
      <c r="E1352" t="s">
        <v>6949</v>
      </c>
      <c r="F1352">
        <v>10.100199999999999</v>
      </c>
      <c r="G1352" s="45">
        <v>15589293</v>
      </c>
      <c r="H1352" s="56" t="s">
        <v>6950</v>
      </c>
      <c r="I1352" s="6" t="s">
        <v>29</v>
      </c>
      <c r="J1352" t="s">
        <v>6951</v>
      </c>
      <c r="K1352" t="s">
        <v>100</v>
      </c>
      <c r="L1352" s="32" t="s">
        <v>6952</v>
      </c>
      <c r="M1352" s="1" t="s">
        <v>237</v>
      </c>
      <c r="N1352" t="s">
        <v>33</v>
      </c>
      <c r="O1352" t="s">
        <v>34</v>
      </c>
      <c r="P1352" t="s">
        <v>35</v>
      </c>
      <c r="Q1352" t="s">
        <v>61</v>
      </c>
      <c r="R1352" t="s">
        <v>37</v>
      </c>
      <c r="S1352" t="s">
        <v>38</v>
      </c>
      <c r="T1352" t="s">
        <v>39</v>
      </c>
      <c r="U1352" t="s">
        <v>40</v>
      </c>
      <c r="V1352" t="s">
        <v>41</v>
      </c>
      <c r="W1352" t="s">
        <v>42</v>
      </c>
      <c r="X1352" t="s">
        <v>53</v>
      </c>
    </row>
    <row r="1353" spans="1:24" ht="13.5" customHeight="1" x14ac:dyDescent="0.45">
      <c r="A1353" t="s">
        <v>6953</v>
      </c>
      <c r="B1353" t="s">
        <v>25</v>
      </c>
      <c r="C1353" t="s">
        <v>25</v>
      </c>
      <c r="D1353" t="s">
        <v>6954</v>
      </c>
      <c r="E1353" t="s">
        <v>6955</v>
      </c>
      <c r="F1353">
        <v>10.100199999999999</v>
      </c>
      <c r="G1353" s="45">
        <v>10969098</v>
      </c>
      <c r="H1353" t="s">
        <v>6956</v>
      </c>
      <c r="I1353" s="6" t="s">
        <v>29</v>
      </c>
      <c r="J1353" t="s">
        <v>6957</v>
      </c>
      <c r="K1353" t="s">
        <v>100</v>
      </c>
      <c r="L1353" s="32" t="s">
        <v>6958</v>
      </c>
      <c r="M1353" s="1" t="s">
        <v>6959</v>
      </c>
      <c r="N1353" t="s">
        <v>33</v>
      </c>
      <c r="O1353" t="s">
        <v>34</v>
      </c>
      <c r="P1353" t="s">
        <v>35</v>
      </c>
      <c r="Q1353" t="s">
        <v>61</v>
      </c>
      <c r="R1353" t="s">
        <v>50</v>
      </c>
      <c r="S1353" t="s">
        <v>38</v>
      </c>
      <c r="T1353" t="s">
        <v>39</v>
      </c>
      <c r="U1353" t="s">
        <v>40</v>
      </c>
      <c r="V1353" t="s">
        <v>41</v>
      </c>
      <c r="W1353" t="s">
        <v>42</v>
      </c>
      <c r="X1353" t="s">
        <v>53</v>
      </c>
    </row>
    <row r="1354" spans="1:24" ht="13.5" customHeight="1" x14ac:dyDescent="0.45">
      <c r="A1354" t="s">
        <v>6960</v>
      </c>
      <c r="E1354" t="s">
        <v>6961</v>
      </c>
      <c r="G1354" s="45" t="s">
        <v>6962</v>
      </c>
      <c r="H1354" t="s">
        <v>6963</v>
      </c>
      <c r="I1354" s="6" t="s">
        <v>46</v>
      </c>
      <c r="J1354" s="1" t="s">
        <v>169</v>
      </c>
      <c r="K1354" t="s">
        <v>109</v>
      </c>
      <c r="L1354" s="32" t="s">
        <v>6964</v>
      </c>
      <c r="M1354" s="1" t="s">
        <v>6965</v>
      </c>
      <c r="N1354" t="s">
        <v>46</v>
      </c>
      <c r="O1354" t="s">
        <v>34</v>
      </c>
      <c r="P1354" t="s">
        <v>35</v>
      </c>
      <c r="Q1354" t="s">
        <v>49</v>
      </c>
      <c r="R1354" t="s">
        <v>50</v>
      </c>
      <c r="S1354" t="s">
        <v>38</v>
      </c>
      <c r="T1354" t="s">
        <v>39</v>
      </c>
      <c r="U1354" t="s">
        <v>40</v>
      </c>
      <c r="V1354" t="s">
        <v>80</v>
      </c>
      <c r="W1354" t="s">
        <v>42</v>
      </c>
      <c r="X1354" t="s">
        <v>53</v>
      </c>
    </row>
    <row r="1355" spans="1:24" ht="13.5" customHeight="1" x14ac:dyDescent="0.45">
      <c r="A1355" t="s">
        <v>6966</v>
      </c>
      <c r="B1355" t="s">
        <v>25</v>
      </c>
      <c r="C1355" t="s">
        <v>25</v>
      </c>
      <c r="D1355" t="s">
        <v>6967</v>
      </c>
      <c r="E1355" t="s">
        <v>6968</v>
      </c>
      <c r="F1355">
        <v>10.1107</v>
      </c>
      <c r="G1355" s="45" t="s">
        <v>6969</v>
      </c>
      <c r="H1355" t="s">
        <v>6970</v>
      </c>
      <c r="I1355" s="6" t="s">
        <v>46</v>
      </c>
      <c r="J1355" s="1" t="s">
        <v>6971</v>
      </c>
      <c r="K1355" t="s">
        <v>109</v>
      </c>
      <c r="L1355" s="32" t="s">
        <v>2344</v>
      </c>
      <c r="M1355" s="1" t="s">
        <v>6971</v>
      </c>
      <c r="N1355" t="s">
        <v>46</v>
      </c>
      <c r="O1355" s="1" t="s">
        <v>6972</v>
      </c>
      <c r="P1355" t="s">
        <v>35</v>
      </c>
      <c r="Q1355" t="s">
        <v>49</v>
      </c>
      <c r="R1355" t="s">
        <v>111</v>
      </c>
      <c r="S1355" s="1" t="s">
        <v>6973</v>
      </c>
      <c r="T1355" t="s">
        <v>39</v>
      </c>
      <c r="U1355" s="8" t="s">
        <v>6974</v>
      </c>
      <c r="V1355" t="s">
        <v>41</v>
      </c>
      <c r="W1355" s="1" t="s">
        <v>114</v>
      </c>
      <c r="X1355" t="s">
        <v>53</v>
      </c>
    </row>
    <row r="1356" spans="1:24" ht="13.5" customHeight="1" x14ac:dyDescent="0.45">
      <c r="A1356" t="s">
        <v>6975</v>
      </c>
      <c r="B1356" t="s">
        <v>25</v>
      </c>
      <c r="C1356" t="s">
        <v>25</v>
      </c>
      <c r="D1356" t="s">
        <v>6976</v>
      </c>
      <c r="E1356" t="s">
        <v>6977</v>
      </c>
      <c r="F1356">
        <v>10.1111</v>
      </c>
      <c r="G1356" s="45">
        <v>17596831</v>
      </c>
      <c r="H1356" t="s">
        <v>6978</v>
      </c>
      <c r="I1356" s="6" t="s">
        <v>29</v>
      </c>
      <c r="J1356" t="s">
        <v>6979</v>
      </c>
      <c r="K1356" t="s">
        <v>100</v>
      </c>
      <c r="L1356" s="32" t="s">
        <v>786</v>
      </c>
      <c r="M1356" s="1" t="s">
        <v>6979</v>
      </c>
      <c r="N1356" t="s">
        <v>33</v>
      </c>
      <c r="O1356" t="s">
        <v>34</v>
      </c>
      <c r="P1356" t="s">
        <v>35</v>
      </c>
      <c r="Q1356" t="s">
        <v>61</v>
      </c>
      <c r="R1356" t="s">
        <v>172</v>
      </c>
      <c r="S1356" t="s">
        <v>38</v>
      </c>
      <c r="T1356" t="s">
        <v>39</v>
      </c>
      <c r="U1356" t="s">
        <v>40</v>
      </c>
      <c r="V1356" t="s">
        <v>41</v>
      </c>
      <c r="W1356" t="s">
        <v>42</v>
      </c>
      <c r="X1356" t="s">
        <v>53</v>
      </c>
    </row>
    <row r="1357" spans="1:24" ht="13.5" customHeight="1" x14ac:dyDescent="0.45">
      <c r="A1357" t="s">
        <v>6980</v>
      </c>
      <c r="B1357" t="s">
        <v>25</v>
      </c>
      <c r="C1357" t="s">
        <v>25</v>
      </c>
      <c r="D1357" t="s">
        <v>6981</v>
      </c>
      <c r="E1357" t="s">
        <v>6982</v>
      </c>
      <c r="F1357">
        <v>10.1111</v>
      </c>
      <c r="G1357" s="45">
        <v>17454603</v>
      </c>
      <c r="H1357" t="s">
        <v>6983</v>
      </c>
      <c r="I1357" s="6" t="s">
        <v>29</v>
      </c>
      <c r="J1357" t="s">
        <v>6984</v>
      </c>
      <c r="K1357" t="s">
        <v>100</v>
      </c>
      <c r="L1357" s="32" t="s">
        <v>3510</v>
      </c>
      <c r="M1357" s="1" t="s">
        <v>6984</v>
      </c>
      <c r="N1357" t="s">
        <v>33</v>
      </c>
      <c r="O1357" t="s">
        <v>34</v>
      </c>
      <c r="P1357" t="s">
        <v>35</v>
      </c>
      <c r="Q1357" t="s">
        <v>61</v>
      </c>
      <c r="R1357" t="s">
        <v>172</v>
      </c>
      <c r="S1357" t="s">
        <v>38</v>
      </c>
      <c r="T1357" t="s">
        <v>39</v>
      </c>
      <c r="U1357" t="s">
        <v>40</v>
      </c>
      <c r="V1357" t="s">
        <v>41</v>
      </c>
      <c r="W1357" t="s">
        <v>42</v>
      </c>
      <c r="X1357" t="s">
        <v>53</v>
      </c>
    </row>
    <row r="1358" spans="1:24" ht="13.5" customHeight="1" x14ac:dyDescent="0.45">
      <c r="A1358" t="s">
        <v>6985</v>
      </c>
      <c r="E1358" t="s">
        <v>6986</v>
      </c>
      <c r="G1358">
        <v>27692485</v>
      </c>
      <c r="H1358" t="s">
        <v>6987</v>
      </c>
      <c r="I1358" s="6" t="s">
        <v>46</v>
      </c>
      <c r="J1358" s="8" t="s">
        <v>6988</v>
      </c>
      <c r="K1358" t="s">
        <v>109</v>
      </c>
      <c r="L1358" s="32" t="s">
        <v>232</v>
      </c>
      <c r="M1358" s="8" t="s">
        <v>6988</v>
      </c>
      <c r="N1358" t="s">
        <v>33</v>
      </c>
      <c r="O1358" t="s">
        <v>34</v>
      </c>
      <c r="P1358" t="s">
        <v>35</v>
      </c>
      <c r="Q1358" t="s">
        <v>49</v>
      </c>
      <c r="R1358" t="s">
        <v>50</v>
      </c>
      <c r="S1358" t="s">
        <v>38</v>
      </c>
      <c r="T1358" t="s">
        <v>39</v>
      </c>
      <c r="U1358" t="s">
        <v>40</v>
      </c>
      <c r="V1358" t="s">
        <v>80</v>
      </c>
      <c r="W1358" t="s">
        <v>42</v>
      </c>
      <c r="X1358" t="s">
        <v>43</v>
      </c>
    </row>
    <row r="1359" spans="1:24" ht="13.5" customHeight="1" x14ac:dyDescent="0.45">
      <c r="A1359" t="s">
        <v>6989</v>
      </c>
      <c r="B1359" t="s">
        <v>25</v>
      </c>
      <c r="C1359" t="s">
        <v>25</v>
      </c>
      <c r="D1359" t="s">
        <v>6990</v>
      </c>
      <c r="E1359" t="s">
        <v>6991</v>
      </c>
      <c r="F1359">
        <v>10.1111</v>
      </c>
      <c r="G1359" s="45">
        <v>15512916</v>
      </c>
      <c r="H1359" t="s">
        <v>6992</v>
      </c>
      <c r="I1359" s="6" t="s">
        <v>29</v>
      </c>
      <c r="J1359" t="s">
        <v>6993</v>
      </c>
      <c r="K1359" t="s">
        <v>100</v>
      </c>
      <c r="L1359" s="32" t="s">
        <v>132</v>
      </c>
      <c r="M1359" s="1" t="s">
        <v>237</v>
      </c>
      <c r="N1359" t="s">
        <v>78</v>
      </c>
      <c r="O1359" t="s">
        <v>34</v>
      </c>
      <c r="P1359" t="s">
        <v>102</v>
      </c>
      <c r="Q1359" t="s">
        <v>79</v>
      </c>
      <c r="R1359" t="s">
        <v>37</v>
      </c>
      <c r="S1359" t="s">
        <v>38</v>
      </c>
      <c r="T1359" t="s">
        <v>39</v>
      </c>
      <c r="U1359" t="s">
        <v>40</v>
      </c>
      <c r="V1359" t="s">
        <v>41</v>
      </c>
      <c r="W1359" t="s">
        <v>42</v>
      </c>
      <c r="X1359" t="s">
        <v>53</v>
      </c>
    </row>
    <row r="1360" spans="1:24" ht="13.5" customHeight="1" x14ac:dyDescent="0.45">
      <c r="A1360" t="s">
        <v>6994</v>
      </c>
      <c r="B1360" t="s">
        <v>25</v>
      </c>
      <c r="C1360" t="s">
        <v>25</v>
      </c>
      <c r="D1360" t="s">
        <v>6995</v>
      </c>
      <c r="E1360" t="s">
        <v>6996</v>
      </c>
      <c r="F1360">
        <v>10.1111</v>
      </c>
      <c r="G1360" s="45">
        <v>15325415</v>
      </c>
      <c r="H1360" t="s">
        <v>6997</v>
      </c>
      <c r="I1360" s="6" t="s">
        <v>29</v>
      </c>
      <c r="J1360" t="s">
        <v>6998</v>
      </c>
      <c r="K1360" t="s">
        <v>1794</v>
      </c>
      <c r="L1360" s="32" t="s">
        <v>1436</v>
      </c>
      <c r="M1360" s="1" t="s">
        <v>6998</v>
      </c>
      <c r="N1360" t="s">
        <v>33</v>
      </c>
      <c r="O1360" t="s">
        <v>34</v>
      </c>
      <c r="P1360" t="s">
        <v>35</v>
      </c>
      <c r="Q1360" t="s">
        <v>61</v>
      </c>
      <c r="R1360" t="s">
        <v>172</v>
      </c>
      <c r="S1360" t="s">
        <v>38</v>
      </c>
      <c r="T1360" t="s">
        <v>39</v>
      </c>
      <c r="U1360" t="s">
        <v>40</v>
      </c>
      <c r="V1360" t="s">
        <v>80</v>
      </c>
      <c r="W1360" t="s">
        <v>42</v>
      </c>
      <c r="X1360" t="s">
        <v>115</v>
      </c>
    </row>
    <row r="1361" spans="1:24" ht="13.5" customHeight="1" x14ac:dyDescent="0.45">
      <c r="A1361" t="s">
        <v>6999</v>
      </c>
      <c r="B1361" t="s">
        <v>25</v>
      </c>
      <c r="C1361" t="s">
        <v>25</v>
      </c>
      <c r="D1361" t="s">
        <v>7000</v>
      </c>
      <c r="E1361" t="s">
        <v>7000</v>
      </c>
      <c r="F1361">
        <v>10.1111</v>
      </c>
      <c r="G1361" s="45">
        <v>15512916</v>
      </c>
      <c r="H1361" t="s">
        <v>7001</v>
      </c>
      <c r="I1361" t="s">
        <v>46</v>
      </c>
      <c r="J1361" s="8" t="s">
        <v>7002</v>
      </c>
      <c r="K1361" s="9" t="s">
        <v>59</v>
      </c>
      <c r="L1361" s="32" t="s">
        <v>2441</v>
      </c>
      <c r="M1361" t="s">
        <v>7003</v>
      </c>
      <c r="N1361" t="s">
        <v>46</v>
      </c>
      <c r="O1361" t="str">
        <f>"http://jaha.ahajournals.org/content/oa-policy"</f>
        <v>http://jaha.ahajournals.org/content/oa-policy</v>
      </c>
      <c r="P1361" t="s">
        <v>35</v>
      </c>
      <c r="Q1361" t="s">
        <v>49</v>
      </c>
      <c r="R1361" t="s">
        <v>172</v>
      </c>
      <c r="S1361" t="s">
        <v>38</v>
      </c>
      <c r="T1361" t="s">
        <v>93</v>
      </c>
      <c r="U1361" t="s">
        <v>7004</v>
      </c>
      <c r="V1361" t="s">
        <v>81</v>
      </c>
      <c r="W1361" t="s">
        <v>42</v>
      </c>
      <c r="X1361" t="s">
        <v>53</v>
      </c>
    </row>
    <row r="1362" spans="1:24" ht="13.5" customHeight="1" x14ac:dyDescent="0.45">
      <c r="A1362" t="s">
        <v>7005</v>
      </c>
      <c r="D1362" t="s">
        <v>7006</v>
      </c>
      <c r="E1362" t="s">
        <v>7007</v>
      </c>
      <c r="F1362">
        <v>10.100199999999999</v>
      </c>
      <c r="G1362" s="45">
        <v>15589331</v>
      </c>
      <c r="H1362" t="s">
        <v>7008</v>
      </c>
      <c r="I1362" s="6" t="s">
        <v>29</v>
      </c>
      <c r="J1362" t="s">
        <v>7009</v>
      </c>
      <c r="K1362" s="9" t="s">
        <v>31</v>
      </c>
      <c r="L1362" s="32" t="s">
        <v>1459</v>
      </c>
      <c r="M1362" s="1" t="s">
        <v>237</v>
      </c>
      <c r="N1362" t="s">
        <v>33</v>
      </c>
      <c r="O1362" t="s">
        <v>34</v>
      </c>
      <c r="P1362" t="s">
        <v>35</v>
      </c>
      <c r="Q1362" t="s">
        <v>61</v>
      </c>
      <c r="R1362" t="s">
        <v>172</v>
      </c>
      <c r="S1362" t="s">
        <v>38</v>
      </c>
      <c r="T1362" t="s">
        <v>39</v>
      </c>
      <c r="U1362" t="s">
        <v>40</v>
      </c>
      <c r="V1362" t="s">
        <v>41</v>
      </c>
      <c r="W1362" t="s">
        <v>42</v>
      </c>
      <c r="X1362" t="s">
        <v>53</v>
      </c>
    </row>
    <row r="1363" spans="1:24" ht="13.5" customHeight="1" x14ac:dyDescent="0.45">
      <c r="A1363" t="s">
        <v>7010</v>
      </c>
      <c r="B1363" t="s">
        <v>7011</v>
      </c>
      <c r="C1363" t="s">
        <v>25</v>
      </c>
      <c r="D1363" t="s">
        <v>7012</v>
      </c>
      <c r="E1363" t="s">
        <v>7013</v>
      </c>
      <c r="F1363">
        <v>10.1111</v>
      </c>
      <c r="G1363" s="45">
        <v>17521688</v>
      </c>
      <c r="H1363" t="s">
        <v>7014</v>
      </c>
      <c r="I1363" s="6" t="s">
        <v>29</v>
      </c>
      <c r="J1363" t="s">
        <v>7015</v>
      </c>
      <c r="K1363" s="9" t="s">
        <v>545</v>
      </c>
      <c r="L1363" s="32" t="s">
        <v>786</v>
      </c>
      <c r="M1363" s="1" t="s">
        <v>7015</v>
      </c>
      <c r="N1363" t="s">
        <v>33</v>
      </c>
      <c r="O1363" t="s">
        <v>34</v>
      </c>
      <c r="P1363" t="s">
        <v>35</v>
      </c>
      <c r="Q1363" t="s">
        <v>61</v>
      </c>
      <c r="R1363" t="s">
        <v>37</v>
      </c>
      <c r="S1363" t="s">
        <v>38</v>
      </c>
      <c r="T1363" t="s">
        <v>93</v>
      </c>
      <c r="U1363" t="s">
        <v>7016</v>
      </c>
      <c r="V1363" t="s">
        <v>80</v>
      </c>
      <c r="W1363" t="s">
        <v>42</v>
      </c>
      <c r="X1363" t="s">
        <v>53</v>
      </c>
    </row>
    <row r="1364" spans="1:24" ht="13.5" customHeight="1" x14ac:dyDescent="0.45">
      <c r="A1364" t="s">
        <v>7017</v>
      </c>
      <c r="B1364" t="s">
        <v>25</v>
      </c>
      <c r="C1364" t="s">
        <v>25</v>
      </c>
      <c r="D1364" t="s">
        <v>7018</v>
      </c>
      <c r="E1364" t="s">
        <v>7019</v>
      </c>
      <c r="F1364">
        <v>10.100199999999999</v>
      </c>
      <c r="G1364" s="45">
        <v>23301643</v>
      </c>
      <c r="H1364" t="s">
        <v>7020</v>
      </c>
      <c r="I1364" s="6" t="s">
        <v>29</v>
      </c>
      <c r="J1364" t="s">
        <v>7021</v>
      </c>
      <c r="K1364" s="9" t="s">
        <v>31</v>
      </c>
      <c r="L1364" s="32" t="s">
        <v>4229</v>
      </c>
      <c r="M1364" s="1" t="s">
        <v>237</v>
      </c>
      <c r="N1364" t="s">
        <v>78</v>
      </c>
      <c r="O1364" t="s">
        <v>34</v>
      </c>
      <c r="P1364" t="s">
        <v>79</v>
      </c>
      <c r="Q1364" t="s">
        <v>79</v>
      </c>
      <c r="R1364" t="s">
        <v>50</v>
      </c>
      <c r="S1364" t="s">
        <v>38</v>
      </c>
      <c r="T1364" t="s">
        <v>39</v>
      </c>
      <c r="U1364" t="s">
        <v>40</v>
      </c>
      <c r="V1364" t="s">
        <v>80</v>
      </c>
      <c r="W1364" t="s">
        <v>42</v>
      </c>
      <c r="X1364" t="s">
        <v>53</v>
      </c>
    </row>
    <row r="1365" spans="1:24" ht="13.5" customHeight="1" x14ac:dyDescent="0.45">
      <c r="A1365" t="s">
        <v>7022</v>
      </c>
      <c r="B1365">
        <v>2600</v>
      </c>
      <c r="C1365" t="s">
        <v>25</v>
      </c>
      <c r="D1365" t="s">
        <v>7023</v>
      </c>
      <c r="E1365" t="s">
        <v>7024</v>
      </c>
      <c r="F1365">
        <v>10.100199999999999</v>
      </c>
      <c r="G1365" s="45">
        <v>21926549</v>
      </c>
      <c r="H1365" t="s">
        <v>7025</v>
      </c>
      <c r="I1365" s="6" t="s">
        <v>29</v>
      </c>
      <c r="J1365" t="s">
        <v>7026</v>
      </c>
      <c r="K1365" s="9" t="s">
        <v>31</v>
      </c>
      <c r="L1365" s="32" t="s">
        <v>68</v>
      </c>
      <c r="M1365" t="str">
        <f>"http://onlinelibrary.wiley.com/journal/"&amp;G1365&amp;"/homepage/FundedAccess.html"</f>
        <v>http://onlinelibrary.wiley.com/journal/21926549/homepage/FundedAccess.html</v>
      </c>
      <c r="N1365" t="s">
        <v>78</v>
      </c>
      <c r="O1365" s="1" t="s">
        <v>34</v>
      </c>
      <c r="P1365" t="s">
        <v>102</v>
      </c>
      <c r="Q1365" t="s">
        <v>61</v>
      </c>
      <c r="R1365" t="s">
        <v>172</v>
      </c>
      <c r="S1365" t="s">
        <v>38</v>
      </c>
      <c r="T1365" t="s">
        <v>39</v>
      </c>
      <c r="U1365" t="s">
        <v>7027</v>
      </c>
      <c r="V1365" t="s">
        <v>41</v>
      </c>
      <c r="W1365" t="s">
        <v>42</v>
      </c>
      <c r="X1365" t="s">
        <v>53</v>
      </c>
    </row>
    <row r="1366" spans="1:24" ht="13.5" customHeight="1" x14ac:dyDescent="0.45">
      <c r="A1366" t="s">
        <v>7028</v>
      </c>
      <c r="B1366" t="s">
        <v>25</v>
      </c>
      <c r="C1366" t="s">
        <v>25</v>
      </c>
      <c r="D1366" t="s">
        <v>7029</v>
      </c>
      <c r="E1366" t="s">
        <v>7030</v>
      </c>
      <c r="F1366">
        <v>10.1111</v>
      </c>
      <c r="G1366" s="45">
        <v>14683083</v>
      </c>
      <c r="H1366" t="s">
        <v>7031</v>
      </c>
      <c r="I1366" s="6" t="s">
        <v>29</v>
      </c>
      <c r="J1366" t="s">
        <v>7032</v>
      </c>
      <c r="K1366" s="9" t="s">
        <v>59</v>
      </c>
      <c r="L1366" s="32" t="s">
        <v>10278</v>
      </c>
      <c r="M1366" s="1" t="s">
        <v>7032</v>
      </c>
      <c r="N1366" t="s">
        <v>33</v>
      </c>
      <c r="O1366" t="s">
        <v>34</v>
      </c>
      <c r="P1366" t="s">
        <v>35</v>
      </c>
      <c r="Q1366" t="s">
        <v>61</v>
      </c>
      <c r="R1366" t="s">
        <v>50</v>
      </c>
      <c r="S1366" t="s">
        <v>38</v>
      </c>
      <c r="T1366" t="s">
        <v>39</v>
      </c>
      <c r="U1366" t="s">
        <v>40</v>
      </c>
      <c r="V1366" t="s">
        <v>41</v>
      </c>
      <c r="W1366" t="s">
        <v>42</v>
      </c>
      <c r="X1366" t="s">
        <v>43</v>
      </c>
    </row>
    <row r="1367" spans="1:24" ht="13.5" customHeight="1" x14ac:dyDescent="0.45">
      <c r="A1367" t="s">
        <v>7033</v>
      </c>
      <c r="B1367" t="s">
        <v>25</v>
      </c>
      <c r="C1367" t="s">
        <v>25</v>
      </c>
      <c r="D1367" t="s">
        <v>7034</v>
      </c>
      <c r="E1367" t="s">
        <v>7035</v>
      </c>
      <c r="F1367">
        <v>10.100199999999999</v>
      </c>
      <c r="G1367" s="45">
        <v>19383711</v>
      </c>
      <c r="H1367" t="s">
        <v>7036</v>
      </c>
      <c r="I1367" s="6" t="s">
        <v>29</v>
      </c>
      <c r="J1367" t="s">
        <v>7037</v>
      </c>
      <c r="K1367" s="9" t="s">
        <v>31</v>
      </c>
      <c r="L1367" s="32" t="s">
        <v>3463</v>
      </c>
      <c r="M1367" s="1" t="s">
        <v>7037</v>
      </c>
      <c r="N1367" t="s">
        <v>33</v>
      </c>
      <c r="O1367" t="s">
        <v>34</v>
      </c>
      <c r="P1367" t="s">
        <v>35</v>
      </c>
      <c r="Q1367" t="s">
        <v>61</v>
      </c>
      <c r="R1367" t="s">
        <v>172</v>
      </c>
      <c r="S1367" t="s">
        <v>38</v>
      </c>
      <c r="T1367" t="s">
        <v>39</v>
      </c>
      <c r="U1367" t="s">
        <v>40</v>
      </c>
      <c r="V1367" t="s">
        <v>80</v>
      </c>
      <c r="W1367" t="s">
        <v>42</v>
      </c>
      <c r="X1367" t="s">
        <v>53</v>
      </c>
    </row>
    <row r="1368" spans="1:24" ht="13.5" customHeight="1" x14ac:dyDescent="0.45">
      <c r="A1368" t="s">
        <v>7038</v>
      </c>
      <c r="B1368" t="s">
        <v>25</v>
      </c>
      <c r="C1368" t="s">
        <v>25</v>
      </c>
      <c r="D1368" t="s">
        <v>7039</v>
      </c>
      <c r="E1368" t="s">
        <v>7040</v>
      </c>
      <c r="F1368">
        <v>10.100199999999999</v>
      </c>
      <c r="G1368" s="45">
        <v>15206696</v>
      </c>
      <c r="H1368" t="s">
        <v>7041</v>
      </c>
      <c r="I1368" s="6" t="s">
        <v>29</v>
      </c>
      <c r="J1368" t="s">
        <v>7042</v>
      </c>
      <c r="K1368" s="9" t="s">
        <v>31</v>
      </c>
      <c r="L1368" s="32" t="s">
        <v>642</v>
      </c>
      <c r="M1368" s="1" t="s">
        <v>7042</v>
      </c>
      <c r="N1368" t="s">
        <v>33</v>
      </c>
      <c r="O1368" t="s">
        <v>34</v>
      </c>
      <c r="P1368" t="s">
        <v>35</v>
      </c>
      <c r="Q1368" t="s">
        <v>36</v>
      </c>
      <c r="R1368" t="s">
        <v>172</v>
      </c>
      <c r="S1368" t="s">
        <v>38</v>
      </c>
      <c r="T1368" t="s">
        <v>39</v>
      </c>
      <c r="U1368" t="s">
        <v>40</v>
      </c>
      <c r="V1368" t="s">
        <v>41</v>
      </c>
      <c r="W1368" t="s">
        <v>42</v>
      </c>
      <c r="X1368" t="s">
        <v>43</v>
      </c>
    </row>
    <row r="1369" spans="1:24" ht="13.5" customHeight="1" x14ac:dyDescent="0.45">
      <c r="A1369" t="s">
        <v>7043</v>
      </c>
      <c r="B1369" t="s">
        <v>25</v>
      </c>
      <c r="C1369" t="s">
        <v>25</v>
      </c>
      <c r="D1369" t="s">
        <v>7044</v>
      </c>
      <c r="E1369" t="s">
        <v>7045</v>
      </c>
      <c r="F1369">
        <v>10.100199999999999</v>
      </c>
      <c r="G1369" s="45">
        <v>20500416</v>
      </c>
      <c r="H1369" t="s">
        <v>7046</v>
      </c>
      <c r="I1369" s="6" t="s">
        <v>29</v>
      </c>
      <c r="J1369" t="s">
        <v>7047</v>
      </c>
      <c r="K1369" s="9" t="s">
        <v>31</v>
      </c>
      <c r="L1369" s="32" t="s">
        <v>1223</v>
      </c>
      <c r="M1369" s="1" t="s">
        <v>7047</v>
      </c>
      <c r="N1369" t="s">
        <v>33</v>
      </c>
      <c r="O1369" t="s">
        <v>34</v>
      </c>
      <c r="P1369" t="s">
        <v>35</v>
      </c>
      <c r="Q1369" t="s">
        <v>61</v>
      </c>
      <c r="R1369" t="s">
        <v>172</v>
      </c>
      <c r="S1369" t="s">
        <v>38</v>
      </c>
      <c r="T1369" t="s">
        <v>39</v>
      </c>
      <c r="U1369" t="s">
        <v>40</v>
      </c>
      <c r="V1369" t="s">
        <v>41</v>
      </c>
      <c r="W1369" t="s">
        <v>42</v>
      </c>
      <c r="X1369" t="s">
        <v>53</v>
      </c>
    </row>
    <row r="1370" spans="1:24" ht="13.5" customHeight="1" x14ac:dyDescent="0.45">
      <c r="A1370" t="s">
        <v>7048</v>
      </c>
      <c r="E1370" t="s">
        <v>7049</v>
      </c>
      <c r="F1370">
        <v>10.7448</v>
      </c>
      <c r="G1370" s="45">
        <v>17582652</v>
      </c>
      <c r="H1370" t="s">
        <v>7050</v>
      </c>
      <c r="I1370" t="s">
        <v>46</v>
      </c>
      <c r="J1370" t="s">
        <v>7051</v>
      </c>
      <c r="K1370" t="s">
        <v>109</v>
      </c>
      <c r="L1370" s="32" t="s">
        <v>1908</v>
      </c>
      <c r="M1370" s="1" t="s">
        <v>237</v>
      </c>
      <c r="N1370" t="s">
        <v>46</v>
      </c>
      <c r="P1370" t="s">
        <v>35</v>
      </c>
      <c r="Q1370" t="s">
        <v>49</v>
      </c>
      <c r="R1370" t="s">
        <v>111</v>
      </c>
      <c r="S1370" t="s">
        <v>38</v>
      </c>
      <c r="T1370" t="s">
        <v>39</v>
      </c>
      <c r="U1370" t="s">
        <v>40</v>
      </c>
      <c r="V1370" t="s">
        <v>41</v>
      </c>
      <c r="W1370" t="s">
        <v>42</v>
      </c>
      <c r="X1370" t="s">
        <v>53</v>
      </c>
    </row>
    <row r="1371" spans="1:24" ht="13.5" customHeight="1" x14ac:dyDescent="0.45">
      <c r="A1371" t="s">
        <v>7052</v>
      </c>
      <c r="D1371" t="s">
        <v>7053</v>
      </c>
      <c r="E1371" t="s">
        <v>7054</v>
      </c>
      <c r="F1371">
        <v>10.1112</v>
      </c>
      <c r="G1371" s="45">
        <v>14697750</v>
      </c>
      <c r="H1371" t="s">
        <v>7055</v>
      </c>
      <c r="I1371" s="6" t="s">
        <v>29</v>
      </c>
      <c r="J1371" s="8" t="s">
        <v>74</v>
      </c>
      <c r="K1371" s="9" t="s">
        <v>31</v>
      </c>
      <c r="L1371" s="32" t="s">
        <v>1765</v>
      </c>
      <c r="M1371" t="s">
        <v>7056</v>
      </c>
      <c r="N1371" t="s">
        <v>33</v>
      </c>
      <c r="O1371" t="s">
        <v>7057</v>
      </c>
      <c r="P1371" t="s">
        <v>35</v>
      </c>
      <c r="Q1371" t="s">
        <v>7058</v>
      </c>
      <c r="R1371" t="s">
        <v>172</v>
      </c>
      <c r="S1371" t="s">
        <v>38</v>
      </c>
      <c r="T1371" t="s">
        <v>39</v>
      </c>
      <c r="U1371" t="s">
        <v>40</v>
      </c>
      <c r="V1371" t="s">
        <v>81</v>
      </c>
      <c r="W1371" t="s">
        <v>42</v>
      </c>
      <c r="X1371" t="s">
        <v>53</v>
      </c>
    </row>
    <row r="1372" spans="1:24" ht="13.5" customHeight="1" x14ac:dyDescent="0.45">
      <c r="A1372" t="s">
        <v>7059</v>
      </c>
      <c r="B1372" t="s">
        <v>25</v>
      </c>
      <c r="C1372" t="s">
        <v>25</v>
      </c>
      <c r="D1372" t="s">
        <v>7060</v>
      </c>
      <c r="E1372" t="s">
        <v>7061</v>
      </c>
      <c r="F1372">
        <v>10.1111</v>
      </c>
      <c r="G1372" s="45">
        <v>15298027</v>
      </c>
      <c r="H1372" t="s">
        <v>7062</v>
      </c>
      <c r="I1372" s="6" t="s">
        <v>29</v>
      </c>
      <c r="J1372" t="s">
        <v>7063</v>
      </c>
      <c r="K1372" s="9" t="s">
        <v>31</v>
      </c>
      <c r="L1372" s="32" t="s">
        <v>674</v>
      </c>
      <c r="M1372" s="1" t="s">
        <v>7063</v>
      </c>
      <c r="N1372" t="s">
        <v>33</v>
      </c>
      <c r="O1372" t="s">
        <v>34</v>
      </c>
      <c r="P1372" t="s">
        <v>35</v>
      </c>
      <c r="Q1372" t="s">
        <v>61</v>
      </c>
      <c r="R1372" t="s">
        <v>50</v>
      </c>
      <c r="S1372" t="s">
        <v>38</v>
      </c>
      <c r="T1372" t="s">
        <v>39</v>
      </c>
      <c r="U1372" t="s">
        <v>40</v>
      </c>
      <c r="V1372" t="s">
        <v>41</v>
      </c>
      <c r="W1372" t="s">
        <v>42</v>
      </c>
      <c r="X1372" t="s">
        <v>53</v>
      </c>
    </row>
    <row r="1373" spans="1:24" ht="13.5" customHeight="1" x14ac:dyDescent="0.45">
      <c r="A1373" t="s">
        <v>7064</v>
      </c>
      <c r="B1373" t="s">
        <v>25</v>
      </c>
      <c r="C1373" t="s">
        <v>25</v>
      </c>
      <c r="D1373" t="s">
        <v>7065</v>
      </c>
      <c r="E1373" t="s">
        <v>7066</v>
      </c>
      <c r="F1373">
        <v>10.1111</v>
      </c>
      <c r="G1373" s="45">
        <v>14679655</v>
      </c>
      <c r="H1373" t="s">
        <v>7067</v>
      </c>
      <c r="I1373" s="6" t="s">
        <v>29</v>
      </c>
      <c r="J1373" s="8" t="s">
        <v>74</v>
      </c>
      <c r="K1373" s="9" t="s">
        <v>31</v>
      </c>
      <c r="L1373" s="32" t="s">
        <v>835</v>
      </c>
      <c r="M1373" s="1" t="s">
        <v>237</v>
      </c>
      <c r="N1373" t="s">
        <v>33</v>
      </c>
      <c r="O1373" t="s">
        <v>34</v>
      </c>
      <c r="P1373" t="s">
        <v>35</v>
      </c>
      <c r="Q1373" t="s">
        <v>36</v>
      </c>
      <c r="R1373" t="s">
        <v>172</v>
      </c>
      <c r="S1373" t="s">
        <v>38</v>
      </c>
      <c r="T1373" t="s">
        <v>39</v>
      </c>
      <c r="U1373" t="s">
        <v>40</v>
      </c>
      <c r="V1373" t="s">
        <v>81</v>
      </c>
      <c r="W1373" t="s">
        <v>42</v>
      </c>
      <c r="X1373" t="s">
        <v>115</v>
      </c>
    </row>
    <row r="1374" spans="1:24" ht="13.5" customHeight="1" x14ac:dyDescent="0.45">
      <c r="A1374" t="s">
        <v>7068</v>
      </c>
      <c r="B1374" t="s">
        <v>25</v>
      </c>
      <c r="C1374" t="s">
        <v>25</v>
      </c>
      <c r="D1374" t="s">
        <v>7069</v>
      </c>
      <c r="E1374" t="s">
        <v>7070</v>
      </c>
      <c r="F1374">
        <v>10.1111</v>
      </c>
      <c r="G1374" s="45" t="s">
        <v>7071</v>
      </c>
      <c r="H1374" t="s">
        <v>7072</v>
      </c>
      <c r="I1374" s="6" t="s">
        <v>29</v>
      </c>
      <c r="J1374" t="s">
        <v>7073</v>
      </c>
      <c r="K1374" s="9" t="s">
        <v>31</v>
      </c>
      <c r="L1374" s="32" t="s">
        <v>515</v>
      </c>
      <c r="M1374" s="1" t="s">
        <v>237</v>
      </c>
      <c r="N1374" t="s">
        <v>78</v>
      </c>
      <c r="O1374" t="s">
        <v>34</v>
      </c>
      <c r="P1374" t="s">
        <v>102</v>
      </c>
      <c r="Q1374" t="s">
        <v>61</v>
      </c>
      <c r="R1374" t="s">
        <v>50</v>
      </c>
      <c r="S1374" t="s">
        <v>38</v>
      </c>
      <c r="T1374" t="s">
        <v>39</v>
      </c>
      <c r="U1374" t="s">
        <v>40</v>
      </c>
      <c r="V1374" t="s">
        <v>81</v>
      </c>
      <c r="W1374" t="s">
        <v>42</v>
      </c>
      <c r="X1374" t="s">
        <v>115</v>
      </c>
    </row>
    <row r="1375" spans="1:24" ht="13.5" customHeight="1" x14ac:dyDescent="0.45">
      <c r="A1375" t="s">
        <v>7074</v>
      </c>
      <c r="B1375" t="s">
        <v>25</v>
      </c>
      <c r="C1375" t="s">
        <v>25</v>
      </c>
      <c r="D1375" t="s">
        <v>7075</v>
      </c>
      <c r="E1375" t="s">
        <v>7076</v>
      </c>
      <c r="F1375">
        <v>10.1111</v>
      </c>
      <c r="G1375" s="45">
        <v>14679868</v>
      </c>
      <c r="H1375" t="s">
        <v>7077</v>
      </c>
      <c r="I1375" s="6" t="s">
        <v>29</v>
      </c>
      <c r="J1375" t="s">
        <v>7078</v>
      </c>
      <c r="K1375" s="9" t="s">
        <v>31</v>
      </c>
      <c r="L1375" s="32" t="s">
        <v>515</v>
      </c>
      <c r="M1375" s="1" t="s">
        <v>237</v>
      </c>
      <c r="N1375" t="s">
        <v>78</v>
      </c>
      <c r="O1375" t="s">
        <v>34</v>
      </c>
      <c r="P1375" t="s">
        <v>102</v>
      </c>
      <c r="Q1375" t="s">
        <v>61</v>
      </c>
      <c r="R1375" t="s">
        <v>50</v>
      </c>
      <c r="S1375" t="s">
        <v>38</v>
      </c>
      <c r="T1375" t="s">
        <v>39</v>
      </c>
      <c r="U1375" t="s">
        <v>40</v>
      </c>
      <c r="V1375" t="s">
        <v>41</v>
      </c>
      <c r="W1375" t="s">
        <v>42</v>
      </c>
      <c r="X1375" t="s">
        <v>115</v>
      </c>
    </row>
    <row r="1376" spans="1:24" ht="13.5" customHeight="1" x14ac:dyDescent="0.45">
      <c r="A1376" t="s">
        <v>7079</v>
      </c>
      <c r="B1376" t="s">
        <v>25</v>
      </c>
      <c r="C1376" t="s">
        <v>25</v>
      </c>
      <c r="D1376" t="s">
        <v>7080</v>
      </c>
      <c r="E1376" t="s">
        <v>7081</v>
      </c>
      <c r="F1376">
        <v>10.1111</v>
      </c>
      <c r="G1376" s="45">
        <v>14679876</v>
      </c>
      <c r="H1376" t="s">
        <v>7082</v>
      </c>
      <c r="I1376" s="6" t="s">
        <v>29</v>
      </c>
      <c r="J1376" t="s">
        <v>7083</v>
      </c>
      <c r="K1376" s="9" t="s">
        <v>31</v>
      </c>
      <c r="L1376" s="32" t="s">
        <v>515</v>
      </c>
      <c r="M1376" s="1" t="s">
        <v>237</v>
      </c>
      <c r="N1376" t="s">
        <v>78</v>
      </c>
      <c r="O1376" t="s">
        <v>34</v>
      </c>
      <c r="P1376" t="s">
        <v>102</v>
      </c>
      <c r="Q1376" t="s">
        <v>61</v>
      </c>
      <c r="R1376" t="s">
        <v>50</v>
      </c>
      <c r="S1376" t="s">
        <v>38</v>
      </c>
      <c r="T1376" t="s">
        <v>39</v>
      </c>
      <c r="U1376" t="s">
        <v>40</v>
      </c>
      <c r="V1376" t="s">
        <v>81</v>
      </c>
      <c r="W1376" t="s">
        <v>42</v>
      </c>
      <c r="X1376" t="s">
        <v>115</v>
      </c>
    </row>
    <row r="1377" spans="1:24" ht="13.5" customHeight="1" x14ac:dyDescent="0.45">
      <c r="A1377" t="s">
        <v>7084</v>
      </c>
      <c r="B1377" t="s">
        <v>25</v>
      </c>
      <c r="C1377" t="s">
        <v>25</v>
      </c>
      <c r="D1377" t="s">
        <v>7085</v>
      </c>
      <c r="E1377" t="s">
        <v>7086</v>
      </c>
      <c r="F1377">
        <v>10.100199999999999</v>
      </c>
      <c r="G1377" s="45">
        <v>10970010</v>
      </c>
      <c r="H1377" t="s">
        <v>7087</v>
      </c>
      <c r="I1377" s="6" t="s">
        <v>29</v>
      </c>
      <c r="J1377" s="8" t="s">
        <v>74</v>
      </c>
      <c r="K1377" s="9" t="s">
        <v>31</v>
      </c>
      <c r="L1377" s="32">
        <v>4620</v>
      </c>
      <c r="M1377" s="1" t="s">
        <v>237</v>
      </c>
      <c r="N1377" t="s">
        <v>33</v>
      </c>
      <c r="O1377" t="s">
        <v>34</v>
      </c>
      <c r="P1377" t="s">
        <v>35</v>
      </c>
      <c r="Q1377" t="s">
        <v>61</v>
      </c>
      <c r="R1377" t="s">
        <v>80</v>
      </c>
      <c r="S1377" t="s">
        <v>38</v>
      </c>
      <c r="T1377" t="s">
        <v>39</v>
      </c>
      <c r="U1377" t="s">
        <v>7088</v>
      </c>
      <c r="V1377" t="s">
        <v>41</v>
      </c>
      <c r="W1377" t="s">
        <v>42</v>
      </c>
      <c r="X1377" t="s">
        <v>53</v>
      </c>
    </row>
    <row r="1378" spans="1:24" ht="13.5" customHeight="1" x14ac:dyDescent="0.45">
      <c r="A1378" t="s">
        <v>7089</v>
      </c>
      <c r="B1378" t="s">
        <v>25</v>
      </c>
      <c r="C1378" t="s">
        <v>25</v>
      </c>
      <c r="D1378" t="s">
        <v>7090</v>
      </c>
      <c r="E1378" t="s">
        <v>7091</v>
      </c>
      <c r="F1378">
        <v>10.100199999999999</v>
      </c>
      <c r="G1378" s="45">
        <v>19383657</v>
      </c>
      <c r="H1378" t="s">
        <v>7092</v>
      </c>
      <c r="I1378" s="6" t="s">
        <v>29</v>
      </c>
      <c r="J1378" t="s">
        <v>7093</v>
      </c>
      <c r="K1378" s="9" t="s">
        <v>31</v>
      </c>
      <c r="L1378" s="32" t="s">
        <v>852</v>
      </c>
      <c r="M1378" s="1" t="s">
        <v>7093</v>
      </c>
      <c r="N1378" t="s">
        <v>33</v>
      </c>
      <c r="O1378" t="s">
        <v>34</v>
      </c>
      <c r="P1378" t="s">
        <v>35</v>
      </c>
      <c r="Q1378" t="s">
        <v>61</v>
      </c>
      <c r="R1378" t="s">
        <v>172</v>
      </c>
      <c r="S1378" t="s">
        <v>38</v>
      </c>
      <c r="T1378" t="s">
        <v>39</v>
      </c>
      <c r="U1378" t="s">
        <v>40</v>
      </c>
      <c r="V1378" t="s">
        <v>41</v>
      </c>
      <c r="W1378" t="s">
        <v>42</v>
      </c>
      <c r="X1378" t="s">
        <v>53</v>
      </c>
    </row>
    <row r="1379" spans="1:24" ht="13.5" customHeight="1" x14ac:dyDescent="0.45">
      <c r="A1379" t="s">
        <v>7094</v>
      </c>
      <c r="B1379" t="s">
        <v>25</v>
      </c>
      <c r="C1379" t="s">
        <v>25</v>
      </c>
      <c r="D1379" t="s">
        <v>7095</v>
      </c>
      <c r="E1379" t="s">
        <v>7096</v>
      </c>
      <c r="F1379">
        <v>10.1111</v>
      </c>
      <c r="G1379" s="45">
        <v>17497345</v>
      </c>
      <c r="H1379" t="s">
        <v>7097</v>
      </c>
      <c r="I1379" t="s">
        <v>46</v>
      </c>
      <c r="J1379" t="s">
        <v>7098</v>
      </c>
      <c r="K1379" s="9" t="s">
        <v>31</v>
      </c>
      <c r="L1379" s="32" t="s">
        <v>436</v>
      </c>
      <c r="M1379" s="1" t="s">
        <v>7098</v>
      </c>
      <c r="N1379" t="s">
        <v>33</v>
      </c>
      <c r="O1379" t="s">
        <v>34</v>
      </c>
      <c r="P1379" t="s">
        <v>35</v>
      </c>
      <c r="Q1379" t="s">
        <v>49</v>
      </c>
      <c r="R1379" t="s">
        <v>37</v>
      </c>
      <c r="S1379" t="s">
        <v>38</v>
      </c>
      <c r="T1379" t="s">
        <v>39</v>
      </c>
      <c r="U1379" t="s">
        <v>40</v>
      </c>
      <c r="V1379" t="s">
        <v>41</v>
      </c>
      <c r="W1379" t="s">
        <v>42</v>
      </c>
      <c r="X1379" t="s">
        <v>53</v>
      </c>
    </row>
    <row r="1380" spans="1:24" ht="13.5" customHeight="1" x14ac:dyDescent="0.45">
      <c r="A1380" s="38" t="s">
        <v>7099</v>
      </c>
      <c r="B1380" t="s">
        <v>7099</v>
      </c>
      <c r="E1380">
        <v>24750387</v>
      </c>
      <c r="G1380" s="45">
        <v>24750387</v>
      </c>
      <c r="H1380" t="s">
        <v>7100</v>
      </c>
      <c r="I1380" t="s">
        <v>46</v>
      </c>
      <c r="J1380" t="s">
        <v>7101</v>
      </c>
      <c r="K1380" s="9" t="s">
        <v>48</v>
      </c>
      <c r="L1380" s="32" t="s">
        <v>4112</v>
      </c>
      <c r="M1380" t="s">
        <v>7101</v>
      </c>
      <c r="N1380" t="s">
        <v>46</v>
      </c>
      <c r="O1380" t="s">
        <v>34</v>
      </c>
      <c r="P1380" t="s">
        <v>35</v>
      </c>
      <c r="Q1380" t="s">
        <v>49</v>
      </c>
      <c r="R1380" t="s">
        <v>50</v>
      </c>
      <c r="S1380" t="s">
        <v>51</v>
      </c>
      <c r="T1380" t="s">
        <v>39</v>
      </c>
      <c r="U1380" t="s">
        <v>7102</v>
      </c>
      <c r="V1380" t="s">
        <v>41</v>
      </c>
      <c r="W1380" t="s">
        <v>7102</v>
      </c>
      <c r="X1380" t="s">
        <v>53</v>
      </c>
    </row>
    <row r="1381" spans="1:24" ht="13.5" customHeight="1" x14ac:dyDescent="0.45">
      <c r="A1381" t="s">
        <v>7103</v>
      </c>
      <c r="B1381" t="s">
        <v>25</v>
      </c>
      <c r="C1381" t="s">
        <v>25</v>
      </c>
      <c r="D1381" t="s">
        <v>7104</v>
      </c>
      <c r="E1381" t="s">
        <v>7105</v>
      </c>
      <c r="F1381">
        <v>10.1111</v>
      </c>
      <c r="G1381" s="45">
        <v>15387836</v>
      </c>
      <c r="H1381" t="s">
        <v>7106</v>
      </c>
      <c r="I1381" s="6" t="s">
        <v>29</v>
      </c>
      <c r="J1381" t="s">
        <v>7107</v>
      </c>
      <c r="K1381" s="9" t="s">
        <v>59</v>
      </c>
      <c r="L1381" s="32" t="s">
        <v>2099</v>
      </c>
      <c r="M1381" s="1" t="s">
        <v>7107</v>
      </c>
      <c r="N1381" t="s">
        <v>33</v>
      </c>
      <c r="O1381" t="s">
        <v>34</v>
      </c>
      <c r="P1381" t="s">
        <v>35</v>
      </c>
      <c r="Q1381" t="s">
        <v>61</v>
      </c>
      <c r="R1381" t="s">
        <v>415</v>
      </c>
      <c r="S1381" t="s">
        <v>38</v>
      </c>
      <c r="T1381" t="s">
        <v>93</v>
      </c>
      <c r="U1381" t="s">
        <v>7108</v>
      </c>
      <c r="V1381" t="s">
        <v>80</v>
      </c>
      <c r="W1381" t="s">
        <v>42</v>
      </c>
      <c r="X1381" t="s">
        <v>53</v>
      </c>
    </row>
    <row r="1382" spans="1:24" ht="13.5" customHeight="1" x14ac:dyDescent="0.45">
      <c r="A1382" s="38" t="s">
        <v>5356</v>
      </c>
      <c r="B1382" t="s">
        <v>5356</v>
      </c>
      <c r="E1382">
        <v>20420072</v>
      </c>
      <c r="G1382" s="45">
        <v>20420072</v>
      </c>
      <c r="H1382" t="s">
        <v>7109</v>
      </c>
      <c r="I1382" t="s">
        <v>46</v>
      </c>
      <c r="J1382" t="s">
        <v>7110</v>
      </c>
      <c r="K1382" s="9" t="s">
        <v>48</v>
      </c>
      <c r="L1382" s="32" t="s">
        <v>207</v>
      </c>
      <c r="M1382" t="s">
        <v>7110</v>
      </c>
      <c r="N1382" t="s">
        <v>46</v>
      </c>
      <c r="O1382" t="s">
        <v>34</v>
      </c>
      <c r="P1382" t="s">
        <v>35</v>
      </c>
      <c r="Q1382" t="s">
        <v>49</v>
      </c>
      <c r="R1382" t="s">
        <v>50</v>
      </c>
      <c r="S1382" t="s">
        <v>51</v>
      </c>
      <c r="T1382" t="s">
        <v>39</v>
      </c>
      <c r="U1382" t="s">
        <v>7111</v>
      </c>
      <c r="V1382" t="s">
        <v>41</v>
      </c>
      <c r="W1382" t="s">
        <v>7111</v>
      </c>
      <c r="X1382" t="s">
        <v>53</v>
      </c>
    </row>
    <row r="1383" spans="1:24" ht="13.5" customHeight="1" x14ac:dyDescent="0.45">
      <c r="A1383" t="s">
        <v>7112</v>
      </c>
      <c r="B1383" t="s">
        <v>25</v>
      </c>
      <c r="C1383" t="s">
        <v>25</v>
      </c>
      <c r="D1383" t="s">
        <v>7113</v>
      </c>
      <c r="E1383" t="s">
        <v>7114</v>
      </c>
      <c r="F1383">
        <v>10.1111</v>
      </c>
      <c r="G1383" s="45">
        <v>14679892</v>
      </c>
      <c r="H1383" t="s">
        <v>7115</v>
      </c>
      <c r="I1383" s="6" t="s">
        <v>29</v>
      </c>
      <c r="J1383" t="s">
        <v>7116</v>
      </c>
      <c r="K1383" s="9" t="s">
        <v>31</v>
      </c>
      <c r="L1383" s="32" t="s">
        <v>1832</v>
      </c>
      <c r="M1383" s="1" t="s">
        <v>7116</v>
      </c>
      <c r="N1383" t="s">
        <v>33</v>
      </c>
      <c r="O1383" t="s">
        <v>34</v>
      </c>
      <c r="P1383" t="s">
        <v>35</v>
      </c>
      <c r="Q1383" t="s">
        <v>61</v>
      </c>
      <c r="R1383" t="s">
        <v>50</v>
      </c>
      <c r="S1383" t="s">
        <v>38</v>
      </c>
      <c r="T1383" t="s">
        <v>39</v>
      </c>
      <c r="U1383" t="s">
        <v>40</v>
      </c>
      <c r="V1383" t="s">
        <v>41</v>
      </c>
      <c r="W1383" t="s">
        <v>42</v>
      </c>
      <c r="X1383" t="s">
        <v>53</v>
      </c>
    </row>
    <row r="1384" spans="1:24" ht="13.5" customHeight="1" x14ac:dyDescent="0.45">
      <c r="A1384" s="38" t="s">
        <v>7118</v>
      </c>
      <c r="B1384" t="s">
        <v>7118</v>
      </c>
      <c r="E1384">
        <v>19327005</v>
      </c>
      <c r="G1384" s="45">
        <v>19327005</v>
      </c>
      <c r="H1384" t="s">
        <v>7119</v>
      </c>
      <c r="I1384" t="s">
        <v>46</v>
      </c>
      <c r="J1384" t="s">
        <v>7120</v>
      </c>
      <c r="K1384" s="9" t="s">
        <v>48</v>
      </c>
      <c r="L1384" s="32" t="s">
        <v>4615</v>
      </c>
      <c r="M1384" t="s">
        <v>7120</v>
      </c>
      <c r="N1384" t="s">
        <v>46</v>
      </c>
      <c r="O1384" t="s">
        <v>34</v>
      </c>
      <c r="P1384" t="s">
        <v>35</v>
      </c>
      <c r="Q1384" t="s">
        <v>49</v>
      </c>
      <c r="R1384" t="s">
        <v>50</v>
      </c>
      <c r="S1384" t="s">
        <v>51</v>
      </c>
      <c r="T1384" t="s">
        <v>39</v>
      </c>
      <c r="U1384" t="s">
        <v>7121</v>
      </c>
      <c r="V1384" t="s">
        <v>41</v>
      </c>
      <c r="W1384" t="s">
        <v>7121</v>
      </c>
      <c r="X1384" t="s">
        <v>53</v>
      </c>
    </row>
    <row r="1385" spans="1:24" ht="13.5" customHeight="1" x14ac:dyDescent="0.45">
      <c r="A1385" t="s">
        <v>7122</v>
      </c>
      <c r="D1385" t="s">
        <v>7123</v>
      </c>
      <c r="E1385" t="s">
        <v>7124</v>
      </c>
      <c r="F1385">
        <v>10.1112</v>
      </c>
      <c r="G1385" s="45">
        <v>17538424</v>
      </c>
      <c r="H1385" t="s">
        <v>7125</v>
      </c>
      <c r="I1385" s="6" t="s">
        <v>29</v>
      </c>
      <c r="J1385" t="s">
        <v>7126</v>
      </c>
      <c r="K1385" s="9" t="s">
        <v>31</v>
      </c>
      <c r="L1385" s="32" t="s">
        <v>1765</v>
      </c>
      <c r="M1385" t="s">
        <v>7127</v>
      </c>
      <c r="N1385" t="s">
        <v>33</v>
      </c>
      <c r="O1385" t="s">
        <v>7127</v>
      </c>
      <c r="P1385" t="s">
        <v>77</v>
      </c>
      <c r="Q1385" t="s">
        <v>1766</v>
      </c>
      <c r="R1385" t="s">
        <v>172</v>
      </c>
      <c r="S1385" t="s">
        <v>38</v>
      </c>
      <c r="T1385" t="s">
        <v>39</v>
      </c>
      <c r="U1385" t="s">
        <v>40</v>
      </c>
      <c r="V1385" t="s">
        <v>81</v>
      </c>
      <c r="W1385" t="s">
        <v>42</v>
      </c>
      <c r="X1385" t="s">
        <v>115</v>
      </c>
    </row>
    <row r="1386" spans="1:24" ht="13.5" customHeight="1" x14ac:dyDescent="0.45">
      <c r="A1386" s="38" t="s">
        <v>7128</v>
      </c>
      <c r="B1386" t="s">
        <v>7128</v>
      </c>
      <c r="E1386">
        <v>16878205</v>
      </c>
      <c r="G1386" s="45">
        <v>16878205</v>
      </c>
      <c r="H1386" t="s">
        <v>7129</v>
      </c>
      <c r="I1386" t="s">
        <v>46</v>
      </c>
      <c r="J1386" t="s">
        <v>7130</v>
      </c>
      <c r="K1386" s="9" t="s">
        <v>48</v>
      </c>
      <c r="L1386" s="32" t="s">
        <v>10259</v>
      </c>
      <c r="M1386" t="s">
        <v>7130</v>
      </c>
      <c r="N1386" t="s">
        <v>46</v>
      </c>
      <c r="O1386" t="s">
        <v>34</v>
      </c>
      <c r="P1386" t="s">
        <v>35</v>
      </c>
      <c r="Q1386" t="s">
        <v>49</v>
      </c>
      <c r="R1386" t="s">
        <v>50</v>
      </c>
      <c r="S1386" t="s">
        <v>51</v>
      </c>
      <c r="T1386" t="s">
        <v>39</v>
      </c>
      <c r="U1386" t="s">
        <v>7131</v>
      </c>
      <c r="V1386" t="s">
        <v>41</v>
      </c>
      <c r="W1386" t="s">
        <v>7131</v>
      </c>
      <c r="X1386" t="s">
        <v>53</v>
      </c>
    </row>
    <row r="1387" spans="1:24" ht="13.5" customHeight="1" x14ac:dyDescent="0.45">
      <c r="A1387" s="38" t="s">
        <v>7132</v>
      </c>
      <c r="B1387" t="s">
        <v>7133</v>
      </c>
      <c r="E1387">
        <v>20900015</v>
      </c>
      <c r="G1387" s="45">
        <v>20900015</v>
      </c>
      <c r="H1387" t="s">
        <v>7134</v>
      </c>
      <c r="I1387" t="s">
        <v>46</v>
      </c>
      <c r="J1387" t="s">
        <v>7135</v>
      </c>
      <c r="K1387" s="9" t="s">
        <v>48</v>
      </c>
      <c r="L1387" s="32" t="s">
        <v>4112</v>
      </c>
      <c r="M1387" t="s">
        <v>7135</v>
      </c>
      <c r="N1387" t="s">
        <v>46</v>
      </c>
      <c r="O1387" t="s">
        <v>34</v>
      </c>
      <c r="P1387" t="s">
        <v>35</v>
      </c>
      <c r="Q1387" t="s">
        <v>49</v>
      </c>
      <c r="R1387" t="s">
        <v>50</v>
      </c>
      <c r="S1387" t="s">
        <v>51</v>
      </c>
      <c r="T1387" t="s">
        <v>39</v>
      </c>
      <c r="U1387" t="s">
        <v>7136</v>
      </c>
      <c r="V1387" t="s">
        <v>41</v>
      </c>
      <c r="W1387" t="s">
        <v>7136</v>
      </c>
      <c r="X1387" t="s">
        <v>53</v>
      </c>
    </row>
    <row r="1388" spans="1:24" ht="13.5" customHeight="1" x14ac:dyDescent="0.45">
      <c r="A1388" t="s">
        <v>7137</v>
      </c>
      <c r="B1388" t="s">
        <v>25</v>
      </c>
      <c r="C1388" t="s">
        <v>25</v>
      </c>
      <c r="D1388" t="s">
        <v>7138</v>
      </c>
      <c r="E1388" t="s">
        <v>7139</v>
      </c>
      <c r="F1388">
        <v>10.100199999999999</v>
      </c>
      <c r="G1388" s="45">
        <v>15736598</v>
      </c>
      <c r="H1388" t="s">
        <v>7140</v>
      </c>
      <c r="I1388" s="6" t="s">
        <v>29</v>
      </c>
      <c r="J1388" t="s">
        <v>7141</v>
      </c>
      <c r="K1388" s="9" t="s">
        <v>31</v>
      </c>
      <c r="L1388" s="32" t="s">
        <v>3392</v>
      </c>
      <c r="M1388" s="1" t="s">
        <v>7141</v>
      </c>
      <c r="N1388" t="s">
        <v>33</v>
      </c>
      <c r="O1388" t="s">
        <v>34</v>
      </c>
      <c r="P1388" t="s">
        <v>35</v>
      </c>
      <c r="Q1388" t="s">
        <v>36</v>
      </c>
      <c r="R1388" t="s">
        <v>50</v>
      </c>
      <c r="S1388" t="s">
        <v>38</v>
      </c>
      <c r="T1388" t="s">
        <v>39</v>
      </c>
      <c r="U1388" t="s">
        <v>40</v>
      </c>
      <c r="V1388" t="s">
        <v>41</v>
      </c>
      <c r="W1388" t="s">
        <v>42</v>
      </c>
      <c r="X1388" t="s">
        <v>43</v>
      </c>
    </row>
    <row r="1389" spans="1:24" ht="13.5" customHeight="1" x14ac:dyDescent="0.45">
      <c r="A1389" s="38" t="s">
        <v>7142</v>
      </c>
      <c r="B1389" t="s">
        <v>7142</v>
      </c>
      <c r="E1389">
        <v>16879694</v>
      </c>
      <c r="G1389" s="45">
        <v>16879694</v>
      </c>
      <c r="H1389" t="s">
        <v>7143</v>
      </c>
      <c r="I1389" t="s">
        <v>46</v>
      </c>
      <c r="J1389" t="s">
        <v>7144</v>
      </c>
      <c r="K1389" s="9" t="s">
        <v>48</v>
      </c>
      <c r="L1389" s="32" t="s">
        <v>10220</v>
      </c>
      <c r="M1389" t="s">
        <v>7144</v>
      </c>
      <c r="N1389" t="s">
        <v>46</v>
      </c>
      <c r="O1389" t="s">
        <v>34</v>
      </c>
      <c r="P1389" t="s">
        <v>35</v>
      </c>
      <c r="Q1389" t="s">
        <v>49</v>
      </c>
      <c r="R1389" t="s">
        <v>50</v>
      </c>
      <c r="S1389" t="s">
        <v>51</v>
      </c>
      <c r="T1389" t="s">
        <v>39</v>
      </c>
      <c r="U1389" t="s">
        <v>7145</v>
      </c>
      <c r="V1389" t="s">
        <v>41</v>
      </c>
      <c r="W1389" t="s">
        <v>7145</v>
      </c>
      <c r="X1389" t="s">
        <v>53</v>
      </c>
    </row>
    <row r="1390" spans="1:24" ht="13.5" customHeight="1" x14ac:dyDescent="0.45">
      <c r="A1390" t="s">
        <v>7146</v>
      </c>
      <c r="D1390" t="s">
        <v>7147</v>
      </c>
      <c r="E1390" t="s">
        <v>7148</v>
      </c>
      <c r="F1390">
        <v>10.100199999999999</v>
      </c>
      <c r="G1390" s="45">
        <v>15509613</v>
      </c>
      <c r="H1390" t="s">
        <v>7149</v>
      </c>
      <c r="I1390" s="6" t="s">
        <v>29</v>
      </c>
      <c r="J1390" t="s">
        <v>7150</v>
      </c>
      <c r="K1390" s="9" t="s">
        <v>31</v>
      </c>
      <c r="L1390" s="32" t="s">
        <v>724</v>
      </c>
      <c r="M1390" t="s">
        <v>7150</v>
      </c>
      <c r="N1390" t="s">
        <v>33</v>
      </c>
      <c r="O1390" t="s">
        <v>34</v>
      </c>
      <c r="P1390" t="s">
        <v>35</v>
      </c>
      <c r="Q1390" t="s">
        <v>61</v>
      </c>
      <c r="R1390" t="s">
        <v>50</v>
      </c>
      <c r="S1390" t="s">
        <v>38</v>
      </c>
      <c r="T1390" t="s">
        <v>93</v>
      </c>
      <c r="U1390" t="s">
        <v>7151</v>
      </c>
      <c r="V1390" t="s">
        <v>41</v>
      </c>
      <c r="W1390" t="s">
        <v>42</v>
      </c>
      <c r="X1390" t="s">
        <v>43</v>
      </c>
    </row>
    <row r="1391" spans="1:24" ht="13.5" customHeight="1" x14ac:dyDescent="0.45">
      <c r="A1391" t="s">
        <v>7152</v>
      </c>
      <c r="B1391" t="s">
        <v>7153</v>
      </c>
      <c r="C1391" t="s">
        <v>25</v>
      </c>
      <c r="D1391" t="s">
        <v>25</v>
      </c>
      <c r="E1391" t="s">
        <v>7154</v>
      </c>
      <c r="F1391">
        <v>10.1111</v>
      </c>
      <c r="G1391" s="45">
        <v>14679906</v>
      </c>
      <c r="H1391" t="s">
        <v>7155</v>
      </c>
      <c r="I1391" t="s">
        <v>86</v>
      </c>
      <c r="J1391" t="s">
        <v>77</v>
      </c>
      <c r="K1391" t="s">
        <v>77</v>
      </c>
      <c r="L1391" s="32" t="s">
        <v>77</v>
      </c>
      <c r="M1391" t="s">
        <v>77</v>
      </c>
      <c r="N1391" t="s">
        <v>33</v>
      </c>
      <c r="O1391" t="s">
        <v>34</v>
      </c>
      <c r="P1391" t="s">
        <v>35</v>
      </c>
      <c r="Q1391" t="s">
        <v>36</v>
      </c>
      <c r="R1391" t="s">
        <v>172</v>
      </c>
      <c r="S1391" t="s">
        <v>38</v>
      </c>
      <c r="T1391" t="s">
        <v>39</v>
      </c>
      <c r="U1391" t="s">
        <v>40</v>
      </c>
      <c r="V1391" t="s">
        <v>41</v>
      </c>
      <c r="W1391" t="s">
        <v>42</v>
      </c>
      <c r="X1391" t="s">
        <v>53</v>
      </c>
    </row>
    <row r="1392" spans="1:24" ht="13.5" customHeight="1" x14ac:dyDescent="0.45">
      <c r="A1392" t="s">
        <v>7156</v>
      </c>
      <c r="B1392" t="s">
        <v>25</v>
      </c>
      <c r="C1392" t="s">
        <v>25</v>
      </c>
      <c r="D1392" t="s">
        <v>7157</v>
      </c>
      <c r="E1392" t="s">
        <v>7158</v>
      </c>
      <c r="F1392">
        <v>10.1111</v>
      </c>
      <c r="G1392" s="45">
        <v>16541103</v>
      </c>
      <c r="H1392" t="s">
        <v>7159</v>
      </c>
      <c r="I1392" s="6" t="s">
        <v>29</v>
      </c>
      <c r="J1392" t="s">
        <v>7160</v>
      </c>
      <c r="K1392" s="9" t="s">
        <v>31</v>
      </c>
      <c r="L1392" s="32" t="s">
        <v>236</v>
      </c>
      <c r="M1392" s="1" t="s">
        <v>7160</v>
      </c>
      <c r="N1392" t="s">
        <v>33</v>
      </c>
      <c r="O1392" t="s">
        <v>34</v>
      </c>
      <c r="P1392" t="s">
        <v>35</v>
      </c>
      <c r="Q1392" t="s">
        <v>61</v>
      </c>
      <c r="R1392" t="s">
        <v>111</v>
      </c>
      <c r="S1392" t="s">
        <v>38</v>
      </c>
      <c r="T1392" t="s">
        <v>39</v>
      </c>
      <c r="U1392" t="s">
        <v>40</v>
      </c>
      <c r="V1392" t="s">
        <v>41</v>
      </c>
      <c r="W1392" t="s">
        <v>42</v>
      </c>
      <c r="X1392" t="s">
        <v>43</v>
      </c>
    </row>
    <row r="1393" spans="1:24" ht="13.5" customHeight="1" x14ac:dyDescent="0.45">
      <c r="A1393" t="s">
        <v>7161</v>
      </c>
      <c r="B1393" t="s">
        <v>25</v>
      </c>
      <c r="C1393" t="s">
        <v>25</v>
      </c>
      <c r="D1393" t="s">
        <v>7162</v>
      </c>
      <c r="E1393" t="s">
        <v>7163</v>
      </c>
      <c r="F1393">
        <v>10.1111</v>
      </c>
      <c r="G1393" s="45">
        <v>14764431</v>
      </c>
      <c r="H1393" t="s">
        <v>7164</v>
      </c>
      <c r="I1393" s="6" t="s">
        <v>29</v>
      </c>
      <c r="J1393" t="s">
        <v>7165</v>
      </c>
      <c r="K1393" s="9" t="s">
        <v>31</v>
      </c>
      <c r="L1393" s="32" t="s">
        <v>32</v>
      </c>
      <c r="M1393" s="1" t="s">
        <v>7165</v>
      </c>
      <c r="N1393" t="s">
        <v>33</v>
      </c>
      <c r="O1393" t="s">
        <v>34</v>
      </c>
      <c r="P1393" t="s">
        <v>35</v>
      </c>
      <c r="Q1393" t="s">
        <v>61</v>
      </c>
      <c r="R1393" t="s">
        <v>172</v>
      </c>
      <c r="S1393" t="s">
        <v>38</v>
      </c>
      <c r="T1393" t="s">
        <v>39</v>
      </c>
      <c r="U1393" t="s">
        <v>40</v>
      </c>
      <c r="V1393" t="s">
        <v>41</v>
      </c>
      <c r="W1393" t="s">
        <v>42</v>
      </c>
      <c r="X1393" t="s">
        <v>43</v>
      </c>
    </row>
    <row r="1394" spans="1:24" ht="13.5" customHeight="1" x14ac:dyDescent="0.45">
      <c r="A1394" t="s">
        <v>7166</v>
      </c>
      <c r="B1394" t="s">
        <v>25</v>
      </c>
      <c r="C1394" t="s">
        <v>25</v>
      </c>
      <c r="D1394" t="s">
        <v>7167</v>
      </c>
      <c r="E1394" t="s">
        <v>7168</v>
      </c>
      <c r="F1394">
        <v>10.1111</v>
      </c>
      <c r="G1394" s="45">
        <v>13652885</v>
      </c>
      <c r="H1394" t="s">
        <v>7169</v>
      </c>
      <c r="I1394" s="6" t="s">
        <v>29</v>
      </c>
      <c r="J1394" t="s">
        <v>7170</v>
      </c>
      <c r="K1394" t="s">
        <v>100</v>
      </c>
      <c r="L1394" s="32" t="s">
        <v>269</v>
      </c>
      <c r="M1394" s="1" t="s">
        <v>7170</v>
      </c>
      <c r="N1394" t="s">
        <v>33</v>
      </c>
      <c r="O1394" t="s">
        <v>34</v>
      </c>
      <c r="P1394" t="s">
        <v>35</v>
      </c>
      <c r="Q1394" t="s">
        <v>61</v>
      </c>
      <c r="R1394" t="s">
        <v>172</v>
      </c>
      <c r="S1394" t="s">
        <v>38</v>
      </c>
      <c r="T1394" t="s">
        <v>39</v>
      </c>
      <c r="U1394" t="s">
        <v>40</v>
      </c>
      <c r="V1394" t="s">
        <v>41</v>
      </c>
      <c r="W1394" t="s">
        <v>42</v>
      </c>
      <c r="X1394" t="s">
        <v>53</v>
      </c>
    </row>
    <row r="1395" spans="1:24" ht="13.5" customHeight="1" x14ac:dyDescent="0.45">
      <c r="A1395" t="s">
        <v>7171</v>
      </c>
      <c r="B1395" t="s">
        <v>25</v>
      </c>
      <c r="C1395" t="s">
        <v>25</v>
      </c>
      <c r="D1395" t="s">
        <v>7172</v>
      </c>
      <c r="E1395" t="s">
        <v>7173</v>
      </c>
      <c r="F1395">
        <v>10.100199999999999</v>
      </c>
      <c r="G1395" s="45">
        <v>15480585</v>
      </c>
      <c r="H1395" t="s">
        <v>7174</v>
      </c>
      <c r="I1395" s="6" t="s">
        <v>29</v>
      </c>
      <c r="J1395" t="s">
        <v>7175</v>
      </c>
      <c r="K1395" t="s">
        <v>100</v>
      </c>
      <c r="L1395" s="32" t="s">
        <v>236</v>
      </c>
      <c r="M1395" s="1" t="s">
        <v>7175</v>
      </c>
      <c r="N1395" t="s">
        <v>33</v>
      </c>
      <c r="O1395" t="s">
        <v>34</v>
      </c>
      <c r="P1395" t="s">
        <v>35</v>
      </c>
      <c r="Q1395" t="s">
        <v>61</v>
      </c>
      <c r="R1395" t="s">
        <v>37</v>
      </c>
      <c r="S1395" t="s">
        <v>38</v>
      </c>
      <c r="T1395" t="s">
        <v>39</v>
      </c>
      <c r="U1395" t="s">
        <v>40</v>
      </c>
      <c r="V1395" t="s">
        <v>41</v>
      </c>
      <c r="W1395" t="s">
        <v>42</v>
      </c>
      <c r="X1395" t="s">
        <v>53</v>
      </c>
    </row>
    <row r="1396" spans="1:24" ht="13.5" customHeight="1" x14ac:dyDescent="0.45">
      <c r="A1396" t="s">
        <v>7176</v>
      </c>
      <c r="B1396" t="s">
        <v>25</v>
      </c>
      <c r="C1396" t="s">
        <v>25</v>
      </c>
      <c r="D1396" t="s">
        <v>7177</v>
      </c>
      <c r="E1396" t="s">
        <v>7178</v>
      </c>
      <c r="F1396">
        <v>10.1111</v>
      </c>
      <c r="G1396" s="45">
        <v>13652893</v>
      </c>
      <c r="H1396" t="s">
        <v>7179</v>
      </c>
      <c r="I1396" s="6" t="s">
        <v>29</v>
      </c>
      <c r="J1396" t="s">
        <v>7180</v>
      </c>
      <c r="K1396" t="s">
        <v>100</v>
      </c>
      <c r="L1396" s="32" t="s">
        <v>10247</v>
      </c>
      <c r="M1396" s="1" t="s">
        <v>7180</v>
      </c>
      <c r="N1396" t="s">
        <v>33</v>
      </c>
      <c r="O1396" t="s">
        <v>34</v>
      </c>
      <c r="P1396" t="s">
        <v>35</v>
      </c>
      <c r="Q1396" t="s">
        <v>61</v>
      </c>
      <c r="R1396" t="s">
        <v>172</v>
      </c>
      <c r="S1396" t="s">
        <v>38</v>
      </c>
      <c r="T1396" t="s">
        <v>39</v>
      </c>
      <c r="U1396" t="s">
        <v>40</v>
      </c>
      <c r="V1396" t="s">
        <v>41</v>
      </c>
      <c r="W1396" t="s">
        <v>42</v>
      </c>
      <c r="X1396" t="s">
        <v>53</v>
      </c>
    </row>
    <row r="1397" spans="1:24" ht="13.5" customHeight="1" x14ac:dyDescent="0.45">
      <c r="A1397" t="s">
        <v>7182</v>
      </c>
      <c r="B1397" t="s">
        <v>25</v>
      </c>
      <c r="C1397" t="s">
        <v>25</v>
      </c>
      <c r="D1397" t="s">
        <v>7183</v>
      </c>
      <c r="E1397" t="s">
        <v>7184</v>
      </c>
      <c r="F1397">
        <v>10.100199999999999</v>
      </c>
      <c r="G1397" s="45">
        <v>19372817</v>
      </c>
      <c r="H1397" t="s">
        <v>7185</v>
      </c>
      <c r="I1397" s="6" t="s">
        <v>29</v>
      </c>
      <c r="J1397" t="s">
        <v>7186</v>
      </c>
      <c r="K1397" t="s">
        <v>100</v>
      </c>
      <c r="L1397" s="32" t="s">
        <v>132</v>
      </c>
      <c r="M1397" s="1" t="s">
        <v>237</v>
      </c>
      <c r="N1397" t="s">
        <v>33</v>
      </c>
      <c r="O1397" t="s">
        <v>34</v>
      </c>
      <c r="P1397" t="s">
        <v>35</v>
      </c>
      <c r="Q1397" t="s">
        <v>61</v>
      </c>
      <c r="R1397" t="s">
        <v>50</v>
      </c>
      <c r="S1397" t="s">
        <v>38</v>
      </c>
      <c r="T1397" t="s">
        <v>93</v>
      </c>
      <c r="U1397" t="s">
        <v>7187</v>
      </c>
      <c r="V1397" t="s">
        <v>41</v>
      </c>
      <c r="W1397" t="s">
        <v>42</v>
      </c>
      <c r="X1397" t="s">
        <v>53</v>
      </c>
    </row>
    <row r="1398" spans="1:24" ht="13.5" customHeight="1" x14ac:dyDescent="0.45">
      <c r="A1398" t="s">
        <v>7188</v>
      </c>
      <c r="B1398" t="s">
        <v>25</v>
      </c>
      <c r="C1398" t="s">
        <v>25</v>
      </c>
      <c r="D1398" t="s">
        <v>7189</v>
      </c>
      <c r="E1398" t="s">
        <v>7190</v>
      </c>
      <c r="F1398">
        <v>10.1111</v>
      </c>
      <c r="G1398" s="45">
        <v>17471796</v>
      </c>
      <c r="H1398" t="s">
        <v>7191</v>
      </c>
      <c r="I1398" s="6" t="s">
        <v>29</v>
      </c>
      <c r="J1398" t="s">
        <v>7192</v>
      </c>
      <c r="K1398" t="s">
        <v>100</v>
      </c>
      <c r="L1398" s="32" t="s">
        <v>76</v>
      </c>
      <c r="M1398" s="1" t="s">
        <v>7192</v>
      </c>
      <c r="N1398" t="s">
        <v>33</v>
      </c>
      <c r="O1398" t="s">
        <v>34</v>
      </c>
      <c r="P1398" t="s">
        <v>35</v>
      </c>
      <c r="Q1398" t="s">
        <v>36</v>
      </c>
      <c r="R1398" t="s">
        <v>172</v>
      </c>
      <c r="S1398" t="s">
        <v>38</v>
      </c>
      <c r="T1398" t="s">
        <v>39</v>
      </c>
      <c r="U1398" t="s">
        <v>40</v>
      </c>
      <c r="V1398" t="s">
        <v>41</v>
      </c>
      <c r="W1398" t="s">
        <v>42</v>
      </c>
      <c r="X1398" t="s">
        <v>43</v>
      </c>
    </row>
    <row r="1399" spans="1:24" ht="13.5" customHeight="1" x14ac:dyDescent="0.45">
      <c r="A1399" s="38" t="s">
        <v>7193</v>
      </c>
      <c r="B1399" t="s">
        <v>7193</v>
      </c>
      <c r="E1399">
        <v>14390469</v>
      </c>
      <c r="G1399" s="45">
        <v>14390469</v>
      </c>
      <c r="H1399" t="s">
        <v>7194</v>
      </c>
      <c r="I1399" t="s">
        <v>46</v>
      </c>
      <c r="J1399" t="s">
        <v>7195</v>
      </c>
      <c r="K1399" s="9" t="s">
        <v>48</v>
      </c>
      <c r="L1399" s="32" t="s">
        <v>10261</v>
      </c>
      <c r="M1399" t="s">
        <v>7195</v>
      </c>
      <c r="N1399" t="s">
        <v>46</v>
      </c>
      <c r="O1399" t="s">
        <v>34</v>
      </c>
      <c r="P1399" t="s">
        <v>35</v>
      </c>
      <c r="Q1399" t="s">
        <v>49</v>
      </c>
      <c r="R1399" t="s">
        <v>50</v>
      </c>
      <c r="S1399" t="s">
        <v>51</v>
      </c>
      <c r="T1399" t="s">
        <v>39</v>
      </c>
      <c r="U1399" t="s">
        <v>7196</v>
      </c>
      <c r="V1399" t="s">
        <v>41</v>
      </c>
      <c r="W1399" t="s">
        <v>7196</v>
      </c>
      <c r="X1399" t="s">
        <v>53</v>
      </c>
    </row>
    <row r="1400" spans="1:24" ht="13.5" customHeight="1" x14ac:dyDescent="0.45">
      <c r="A1400" t="s">
        <v>7197</v>
      </c>
      <c r="B1400" t="s">
        <v>25</v>
      </c>
      <c r="C1400" t="s">
        <v>25</v>
      </c>
      <c r="D1400" t="s">
        <v>7198</v>
      </c>
      <c r="E1400" t="s">
        <v>7199</v>
      </c>
      <c r="F1400">
        <v>10.1111</v>
      </c>
      <c r="G1400" s="45">
        <v>14697998</v>
      </c>
      <c r="H1400" t="s">
        <v>7200</v>
      </c>
      <c r="I1400" s="6" t="s">
        <v>29</v>
      </c>
      <c r="K1400" t="s">
        <v>100</v>
      </c>
      <c r="L1400" s="32" t="s">
        <v>376</v>
      </c>
      <c r="M1400" s="1" t="s">
        <v>237</v>
      </c>
      <c r="N1400" t="s">
        <v>33</v>
      </c>
      <c r="O1400" t="s">
        <v>34</v>
      </c>
      <c r="P1400" t="s">
        <v>35</v>
      </c>
      <c r="Q1400" t="s">
        <v>61</v>
      </c>
      <c r="R1400" t="s">
        <v>172</v>
      </c>
      <c r="S1400" t="s">
        <v>38</v>
      </c>
      <c r="T1400" t="s">
        <v>39</v>
      </c>
      <c r="U1400" t="s">
        <v>40</v>
      </c>
      <c r="V1400" t="s">
        <v>41</v>
      </c>
      <c r="W1400" t="s">
        <v>42</v>
      </c>
      <c r="X1400" t="s">
        <v>53</v>
      </c>
    </row>
    <row r="1401" spans="1:24" ht="13.5" customHeight="1" x14ac:dyDescent="0.5">
      <c r="A1401" s="37" t="s">
        <v>7201</v>
      </c>
      <c r="E1401" t="s">
        <v>7202</v>
      </c>
      <c r="G1401" s="45" t="s">
        <v>7203</v>
      </c>
      <c r="H1401" t="s">
        <v>7204</v>
      </c>
      <c r="I1401" s="6" t="s">
        <v>46</v>
      </c>
      <c r="J1401" s="1" t="s">
        <v>7205</v>
      </c>
      <c r="K1401" t="s">
        <v>2332</v>
      </c>
      <c r="L1401" s="32" t="s">
        <v>2360</v>
      </c>
      <c r="M1401" s="1" t="s">
        <v>7206</v>
      </c>
      <c r="N1401" s="2" t="s">
        <v>77</v>
      </c>
      <c r="O1401" s="2" t="s">
        <v>77</v>
      </c>
      <c r="P1401" t="s">
        <v>35</v>
      </c>
      <c r="Q1401" t="s">
        <v>49</v>
      </c>
      <c r="R1401" t="s">
        <v>172</v>
      </c>
      <c r="S1401" s="1" t="s">
        <v>7207</v>
      </c>
      <c r="T1401" t="s">
        <v>39</v>
      </c>
      <c r="U1401" s="1" t="s">
        <v>7207</v>
      </c>
      <c r="V1401" t="s">
        <v>41</v>
      </c>
      <c r="W1401" s="1" t="s">
        <v>7207</v>
      </c>
      <c r="X1401" t="s">
        <v>53</v>
      </c>
    </row>
    <row r="1402" spans="1:24" ht="13.5" customHeight="1" x14ac:dyDescent="0.45">
      <c r="A1402" t="s">
        <v>7208</v>
      </c>
      <c r="E1402" t="s">
        <v>7209</v>
      </c>
      <c r="G1402">
        <v>25735098</v>
      </c>
      <c r="H1402" t="s">
        <v>7210</v>
      </c>
      <c r="I1402" s="6" t="s">
        <v>46</v>
      </c>
      <c r="J1402" s="8" t="s">
        <v>7211</v>
      </c>
      <c r="K1402" t="s">
        <v>109</v>
      </c>
      <c r="L1402" s="32" t="s">
        <v>779</v>
      </c>
      <c r="M1402" s="8" t="s">
        <v>7211</v>
      </c>
      <c r="N1402" t="s">
        <v>46</v>
      </c>
      <c r="O1402" s="1" t="s">
        <v>3973</v>
      </c>
      <c r="P1402" t="s">
        <v>35</v>
      </c>
      <c r="Q1402" t="s">
        <v>49</v>
      </c>
      <c r="R1402" t="s">
        <v>172</v>
      </c>
      <c r="S1402" s="1" t="s">
        <v>51</v>
      </c>
      <c r="T1402" t="s">
        <v>39</v>
      </c>
      <c r="U1402" t="s">
        <v>40</v>
      </c>
      <c r="V1402" t="s">
        <v>41</v>
      </c>
      <c r="W1402" s="1" t="s">
        <v>3975</v>
      </c>
      <c r="X1402" t="s">
        <v>53</v>
      </c>
    </row>
    <row r="1403" spans="1:24" ht="13.5" customHeight="1" x14ac:dyDescent="0.45">
      <c r="A1403" t="s">
        <v>7212</v>
      </c>
      <c r="B1403" t="s">
        <v>25</v>
      </c>
      <c r="C1403" t="s">
        <v>25</v>
      </c>
      <c r="D1403" t="s">
        <v>7213</v>
      </c>
      <c r="E1403" t="s">
        <v>7214</v>
      </c>
      <c r="F1403">
        <v>10.1111</v>
      </c>
      <c r="G1403" s="45">
        <v>17556988</v>
      </c>
      <c r="H1403" t="s">
        <v>7215</v>
      </c>
      <c r="I1403" s="6" t="s">
        <v>29</v>
      </c>
      <c r="J1403" t="s">
        <v>7216</v>
      </c>
      <c r="K1403" t="s">
        <v>100</v>
      </c>
      <c r="L1403" s="32" t="s">
        <v>76</v>
      </c>
      <c r="M1403" s="1" t="s">
        <v>237</v>
      </c>
      <c r="N1403" t="s">
        <v>33</v>
      </c>
      <c r="O1403" t="s">
        <v>34</v>
      </c>
      <c r="P1403" t="s">
        <v>35</v>
      </c>
      <c r="Q1403" t="s">
        <v>36</v>
      </c>
      <c r="R1403" t="s">
        <v>172</v>
      </c>
      <c r="S1403" t="s">
        <v>38</v>
      </c>
      <c r="T1403" t="s">
        <v>39</v>
      </c>
      <c r="U1403" t="s">
        <v>40</v>
      </c>
      <c r="V1403" t="s">
        <v>81</v>
      </c>
      <c r="W1403" t="s">
        <v>42</v>
      </c>
      <c r="X1403" t="s">
        <v>43</v>
      </c>
    </row>
    <row r="1404" spans="1:24" ht="13.5" customHeight="1" x14ac:dyDescent="0.45">
      <c r="A1404" t="s">
        <v>7217</v>
      </c>
      <c r="D1404" t="s">
        <v>7218</v>
      </c>
      <c r="G1404" s="45">
        <v>24108650</v>
      </c>
      <c r="H1404" t="s">
        <v>7219</v>
      </c>
      <c r="I1404" t="s">
        <v>46</v>
      </c>
      <c r="J1404" s="1" t="s">
        <v>508</v>
      </c>
      <c r="K1404" s="9" t="s">
        <v>109</v>
      </c>
      <c r="L1404" s="32">
        <v>1200</v>
      </c>
      <c r="M1404" s="1" t="s">
        <v>237</v>
      </c>
      <c r="N1404" t="s">
        <v>46</v>
      </c>
      <c r="O1404" t="s">
        <v>34</v>
      </c>
      <c r="P1404" t="s">
        <v>35</v>
      </c>
      <c r="Q1404" t="s">
        <v>49</v>
      </c>
      <c r="R1404" t="s">
        <v>50</v>
      </c>
      <c r="S1404" t="s">
        <v>38</v>
      </c>
      <c r="T1404" t="s">
        <v>39</v>
      </c>
      <c r="U1404" t="s">
        <v>40</v>
      </c>
      <c r="X1404" t="s">
        <v>43</v>
      </c>
    </row>
    <row r="1405" spans="1:24" ht="13.5" customHeight="1" x14ac:dyDescent="0.45">
      <c r="A1405" t="s">
        <v>7220</v>
      </c>
      <c r="E1405" t="s">
        <v>7221</v>
      </c>
      <c r="G1405" s="45">
        <v>14337347</v>
      </c>
      <c r="H1405" t="s">
        <v>7222</v>
      </c>
      <c r="I1405" s="6" t="s">
        <v>29</v>
      </c>
      <c r="J1405" s="1" t="s">
        <v>294</v>
      </c>
      <c r="K1405" s="9" t="s">
        <v>109</v>
      </c>
      <c r="L1405" s="32" t="s">
        <v>724</v>
      </c>
      <c r="M1405" s="1" t="s">
        <v>7223</v>
      </c>
      <c r="N1405" t="s">
        <v>33</v>
      </c>
      <c r="O1405" t="s">
        <v>34</v>
      </c>
      <c r="P1405" t="s">
        <v>35</v>
      </c>
      <c r="Q1405" t="s">
        <v>49</v>
      </c>
      <c r="R1405" t="s">
        <v>7224</v>
      </c>
      <c r="S1405" t="s">
        <v>38</v>
      </c>
      <c r="T1405" t="s">
        <v>39</v>
      </c>
      <c r="U1405" t="s">
        <v>40</v>
      </c>
      <c r="V1405" t="s">
        <v>80</v>
      </c>
      <c r="W1405" t="s">
        <v>42</v>
      </c>
      <c r="X1405" t="s">
        <v>43</v>
      </c>
    </row>
    <row r="1406" spans="1:24" ht="13.5" customHeight="1" x14ac:dyDescent="0.45">
      <c r="A1406" t="s">
        <v>7225</v>
      </c>
      <c r="B1406" t="s">
        <v>25</v>
      </c>
      <c r="C1406" t="s">
        <v>25</v>
      </c>
      <c r="D1406" t="s">
        <v>7226</v>
      </c>
      <c r="E1406" t="s">
        <v>7227</v>
      </c>
      <c r="F1406">
        <v>10.100199999999999</v>
      </c>
      <c r="G1406" s="45">
        <v>10991441</v>
      </c>
      <c r="H1406" t="s">
        <v>7228</v>
      </c>
      <c r="I1406" s="6" t="s">
        <v>29</v>
      </c>
      <c r="J1406" t="s">
        <v>7229</v>
      </c>
      <c r="K1406" t="s">
        <v>100</v>
      </c>
      <c r="L1406" s="32" t="s">
        <v>5250</v>
      </c>
      <c r="M1406" s="1" t="s">
        <v>7229</v>
      </c>
      <c r="N1406" t="s">
        <v>33</v>
      </c>
      <c r="O1406" t="s">
        <v>34</v>
      </c>
      <c r="P1406" t="s">
        <v>35</v>
      </c>
      <c r="Q1406" t="s">
        <v>36</v>
      </c>
      <c r="R1406" t="s">
        <v>172</v>
      </c>
      <c r="S1406" t="s">
        <v>38</v>
      </c>
      <c r="T1406" t="s">
        <v>39</v>
      </c>
      <c r="U1406" t="s">
        <v>40</v>
      </c>
      <c r="V1406" t="s">
        <v>41</v>
      </c>
      <c r="W1406" t="s">
        <v>42</v>
      </c>
      <c r="X1406" t="s">
        <v>43</v>
      </c>
    </row>
    <row r="1407" spans="1:24" ht="13.5" customHeight="1" x14ac:dyDescent="0.45">
      <c r="A1407" t="s">
        <v>7230</v>
      </c>
      <c r="B1407" t="s">
        <v>25</v>
      </c>
      <c r="C1407" t="s">
        <v>25</v>
      </c>
      <c r="D1407" t="s">
        <v>7231</v>
      </c>
      <c r="E1407" t="s">
        <v>7232</v>
      </c>
      <c r="F1407">
        <v>10.1111</v>
      </c>
      <c r="G1407" s="45">
        <v>14676435</v>
      </c>
      <c r="H1407" t="s">
        <v>7233</v>
      </c>
      <c r="I1407" s="6" t="s">
        <v>29</v>
      </c>
      <c r="J1407" t="s">
        <v>7234</v>
      </c>
      <c r="K1407" t="s">
        <v>100</v>
      </c>
      <c r="L1407" s="32" t="s">
        <v>236</v>
      </c>
      <c r="M1407" s="1" t="s">
        <v>7234</v>
      </c>
      <c r="N1407" t="s">
        <v>33</v>
      </c>
      <c r="O1407" t="s">
        <v>34</v>
      </c>
      <c r="P1407" t="s">
        <v>35</v>
      </c>
      <c r="Q1407" t="s">
        <v>36</v>
      </c>
      <c r="R1407" t="s">
        <v>50</v>
      </c>
      <c r="S1407" t="s">
        <v>38</v>
      </c>
      <c r="T1407" t="s">
        <v>39</v>
      </c>
      <c r="U1407" t="s">
        <v>40</v>
      </c>
      <c r="V1407" t="s">
        <v>81</v>
      </c>
      <c r="W1407" t="s">
        <v>42</v>
      </c>
      <c r="X1407" t="s">
        <v>53</v>
      </c>
    </row>
    <row r="1408" spans="1:24" ht="13.5" customHeight="1" x14ac:dyDescent="0.45">
      <c r="A1408" t="s">
        <v>7235</v>
      </c>
      <c r="B1408" t="s">
        <v>25</v>
      </c>
      <c r="C1408" t="s">
        <v>25</v>
      </c>
      <c r="D1408" t="s">
        <v>7236</v>
      </c>
      <c r="E1408" t="s">
        <v>7237</v>
      </c>
      <c r="F1408">
        <v>10.1111</v>
      </c>
      <c r="G1408" s="45">
        <v>14679914</v>
      </c>
      <c r="H1408" t="s">
        <v>7238</v>
      </c>
      <c r="I1408" s="6" t="s">
        <v>29</v>
      </c>
      <c r="J1408" t="s">
        <v>7239</v>
      </c>
      <c r="K1408" t="s">
        <v>100</v>
      </c>
      <c r="L1408" s="32" t="s">
        <v>76</v>
      </c>
      <c r="M1408" s="1" t="s">
        <v>7239</v>
      </c>
      <c r="N1408" t="s">
        <v>33</v>
      </c>
      <c r="O1408" t="s">
        <v>34</v>
      </c>
      <c r="P1408" t="s">
        <v>35</v>
      </c>
      <c r="Q1408" t="s">
        <v>36</v>
      </c>
      <c r="R1408" t="s">
        <v>172</v>
      </c>
      <c r="S1408" t="s">
        <v>38</v>
      </c>
      <c r="T1408" t="s">
        <v>39</v>
      </c>
      <c r="U1408" t="s">
        <v>40</v>
      </c>
      <c r="V1408" t="s">
        <v>81</v>
      </c>
      <c r="W1408" t="s">
        <v>42</v>
      </c>
      <c r="X1408" t="s">
        <v>53</v>
      </c>
    </row>
    <row r="1409" spans="1:24" ht="13.5" customHeight="1" x14ac:dyDescent="0.45">
      <c r="A1409" t="s">
        <v>7240</v>
      </c>
      <c r="B1409" t="s">
        <v>25</v>
      </c>
      <c r="C1409" t="s">
        <v>25</v>
      </c>
      <c r="D1409" t="s">
        <v>7241</v>
      </c>
      <c r="E1409" t="s">
        <v>7242</v>
      </c>
      <c r="F1409">
        <v>10.1111</v>
      </c>
      <c r="G1409" s="45">
        <v>14401770</v>
      </c>
      <c r="H1409" t="s">
        <v>7243</v>
      </c>
      <c r="I1409" s="6" t="s">
        <v>29</v>
      </c>
      <c r="J1409" t="s">
        <v>7244</v>
      </c>
      <c r="K1409" t="s">
        <v>100</v>
      </c>
      <c r="L1409" s="32" t="s">
        <v>243</v>
      </c>
      <c r="M1409" s="1" t="s">
        <v>7244</v>
      </c>
      <c r="N1409" t="s">
        <v>33</v>
      </c>
      <c r="O1409" t="s">
        <v>34</v>
      </c>
      <c r="P1409" t="s">
        <v>35</v>
      </c>
      <c r="Q1409" t="s">
        <v>61</v>
      </c>
      <c r="R1409" t="s">
        <v>172</v>
      </c>
      <c r="S1409" t="s">
        <v>38</v>
      </c>
      <c r="T1409" t="s">
        <v>39</v>
      </c>
      <c r="U1409" t="s">
        <v>40</v>
      </c>
      <c r="V1409" t="s">
        <v>41</v>
      </c>
      <c r="W1409" t="s">
        <v>42</v>
      </c>
      <c r="X1409" t="s">
        <v>43</v>
      </c>
    </row>
    <row r="1410" spans="1:24" ht="13.5" customHeight="1" x14ac:dyDescent="0.45">
      <c r="A1410" t="s">
        <v>7245</v>
      </c>
      <c r="B1410" t="s">
        <v>25</v>
      </c>
      <c r="C1410" t="s">
        <v>25</v>
      </c>
      <c r="D1410" t="s">
        <v>7246</v>
      </c>
      <c r="E1410" t="s">
        <v>7247</v>
      </c>
      <c r="F1410">
        <v>10.100199999999999</v>
      </c>
      <c r="G1410" s="45" t="s">
        <v>7248</v>
      </c>
      <c r="H1410" t="s">
        <v>7249</v>
      </c>
      <c r="I1410" s="6" t="s">
        <v>29</v>
      </c>
      <c r="J1410" t="s">
        <v>7250</v>
      </c>
      <c r="K1410" t="s">
        <v>100</v>
      </c>
      <c r="L1410" s="32" t="s">
        <v>10244</v>
      </c>
      <c r="M1410" s="1" t="s">
        <v>7250</v>
      </c>
      <c r="N1410" t="s">
        <v>33</v>
      </c>
      <c r="O1410" t="s">
        <v>34</v>
      </c>
      <c r="P1410" t="s">
        <v>35</v>
      </c>
      <c r="Q1410" t="s">
        <v>61</v>
      </c>
      <c r="R1410" t="s">
        <v>172</v>
      </c>
      <c r="S1410" t="s">
        <v>38</v>
      </c>
      <c r="T1410" t="s">
        <v>39</v>
      </c>
      <c r="U1410" t="s">
        <v>40</v>
      </c>
      <c r="V1410" t="s">
        <v>41</v>
      </c>
      <c r="W1410" t="s">
        <v>42</v>
      </c>
      <c r="X1410" t="s">
        <v>53</v>
      </c>
    </row>
    <row r="1411" spans="1:24" ht="13.5" customHeight="1" x14ac:dyDescent="0.45">
      <c r="A1411" t="s">
        <v>7251</v>
      </c>
      <c r="B1411" t="s">
        <v>25</v>
      </c>
      <c r="C1411" t="s">
        <v>25</v>
      </c>
      <c r="D1411" t="s">
        <v>7252</v>
      </c>
      <c r="E1411" t="s">
        <v>7252</v>
      </c>
      <c r="F1411">
        <v>10.1111</v>
      </c>
      <c r="G1411" s="45" t="s">
        <v>7253</v>
      </c>
      <c r="H1411" t="s">
        <v>7254</v>
      </c>
      <c r="I1411" s="6" t="s">
        <v>29</v>
      </c>
      <c r="J1411" t="s">
        <v>7255</v>
      </c>
      <c r="K1411" t="s">
        <v>100</v>
      </c>
      <c r="L1411" s="32" t="s">
        <v>5250</v>
      </c>
      <c r="M1411" s="1" t="s">
        <v>7255</v>
      </c>
      <c r="N1411" t="s">
        <v>33</v>
      </c>
      <c r="O1411" t="s">
        <v>34</v>
      </c>
      <c r="P1411" t="s">
        <v>35</v>
      </c>
      <c r="Q1411" t="s">
        <v>36</v>
      </c>
      <c r="R1411" t="s">
        <v>172</v>
      </c>
      <c r="S1411" t="s">
        <v>38</v>
      </c>
      <c r="T1411" t="s">
        <v>39</v>
      </c>
      <c r="U1411" t="s">
        <v>40</v>
      </c>
      <c r="V1411" t="s">
        <v>41</v>
      </c>
      <c r="W1411" t="s">
        <v>42</v>
      </c>
      <c r="X1411" t="s">
        <v>43</v>
      </c>
    </row>
    <row r="1412" spans="1:24" ht="13.5" customHeight="1" x14ac:dyDescent="0.45">
      <c r="A1412" t="s">
        <v>7256</v>
      </c>
      <c r="B1412" t="s">
        <v>25</v>
      </c>
      <c r="C1412" t="s">
        <v>25</v>
      </c>
      <c r="D1412" t="s">
        <v>7257</v>
      </c>
      <c r="E1412" t="s">
        <v>7258</v>
      </c>
      <c r="F1412">
        <v>10.1111</v>
      </c>
      <c r="G1412" s="45">
        <v>14679922</v>
      </c>
      <c r="H1412" t="s">
        <v>7259</v>
      </c>
      <c r="I1412" s="6" t="s">
        <v>29</v>
      </c>
      <c r="J1412" t="s">
        <v>7260</v>
      </c>
      <c r="K1412" t="s">
        <v>100</v>
      </c>
      <c r="L1412" s="32" t="s">
        <v>132</v>
      </c>
      <c r="M1412" s="1" t="s">
        <v>7260</v>
      </c>
      <c r="N1412" t="s">
        <v>33</v>
      </c>
      <c r="O1412" t="s">
        <v>34</v>
      </c>
      <c r="P1412" t="s">
        <v>35</v>
      </c>
      <c r="Q1412" t="s">
        <v>61</v>
      </c>
      <c r="R1412" t="s">
        <v>37</v>
      </c>
      <c r="S1412" t="s">
        <v>38</v>
      </c>
      <c r="T1412" t="s">
        <v>39</v>
      </c>
      <c r="U1412" t="s">
        <v>40</v>
      </c>
      <c r="V1412" t="s">
        <v>41</v>
      </c>
      <c r="W1412" t="s">
        <v>42</v>
      </c>
      <c r="X1412" t="s">
        <v>43</v>
      </c>
    </row>
    <row r="1413" spans="1:24" ht="13.5" customHeight="1" x14ac:dyDescent="0.45">
      <c r="A1413" t="s">
        <v>7261</v>
      </c>
      <c r="B1413" t="s">
        <v>25</v>
      </c>
      <c r="C1413" t="s">
        <v>25</v>
      </c>
      <c r="D1413" t="s">
        <v>7262</v>
      </c>
      <c r="E1413" t="s">
        <v>7263</v>
      </c>
      <c r="F1413">
        <v>10.100199999999999</v>
      </c>
      <c r="G1413" s="45">
        <v>15314995</v>
      </c>
      <c r="H1413" t="s">
        <v>7264</v>
      </c>
      <c r="I1413" s="6" t="s">
        <v>29</v>
      </c>
      <c r="J1413" t="s">
        <v>7265</v>
      </c>
      <c r="K1413" s="9" t="s">
        <v>59</v>
      </c>
      <c r="L1413" s="32" t="s">
        <v>1889</v>
      </c>
      <c r="M1413" s="1" t="s">
        <v>7265</v>
      </c>
      <c r="N1413" t="s">
        <v>78</v>
      </c>
      <c r="O1413" t="s">
        <v>34</v>
      </c>
      <c r="P1413" t="s">
        <v>102</v>
      </c>
      <c r="Q1413" t="s">
        <v>79</v>
      </c>
      <c r="R1413" t="s">
        <v>172</v>
      </c>
      <c r="S1413" t="s">
        <v>38</v>
      </c>
      <c r="T1413" t="s">
        <v>39</v>
      </c>
      <c r="U1413" t="s">
        <v>40</v>
      </c>
      <c r="V1413" t="s">
        <v>41</v>
      </c>
      <c r="W1413" t="s">
        <v>42</v>
      </c>
      <c r="X1413" t="s">
        <v>53</v>
      </c>
    </row>
    <row r="1414" spans="1:24" ht="13.5" customHeight="1" x14ac:dyDescent="0.45">
      <c r="A1414" t="s">
        <v>7266</v>
      </c>
      <c r="B1414" t="s">
        <v>7267</v>
      </c>
      <c r="C1414" t="s">
        <v>25</v>
      </c>
      <c r="D1414" t="s">
        <v>7268</v>
      </c>
      <c r="E1414" t="s">
        <v>7268</v>
      </c>
      <c r="F1414">
        <v>10.1111</v>
      </c>
      <c r="G1414" s="45">
        <v>14679922</v>
      </c>
      <c r="H1414" t="s">
        <v>7269</v>
      </c>
      <c r="I1414" t="s">
        <v>46</v>
      </c>
      <c r="J1414" t="s">
        <v>7270</v>
      </c>
      <c r="K1414" s="9" t="s">
        <v>1255</v>
      </c>
      <c r="L1414" s="32" t="s">
        <v>76</v>
      </c>
      <c r="M1414" t="s">
        <v>7271</v>
      </c>
      <c r="N1414" t="s">
        <v>46</v>
      </c>
      <c r="O1414" t="str">
        <f>"http://onlinelibrary.wiley.com/page/journal/23788038/homepage/open_access_license_and_copyright.htm"</f>
        <v>http://onlinelibrary.wiley.com/page/journal/23788038/homepage/open_access_license_and_copyright.htm</v>
      </c>
      <c r="P1414" t="s">
        <v>35</v>
      </c>
      <c r="Q1414" t="s">
        <v>49</v>
      </c>
      <c r="R1414" t="s">
        <v>172</v>
      </c>
      <c r="S1414" t="s">
        <v>38</v>
      </c>
      <c r="T1414" t="s">
        <v>39</v>
      </c>
      <c r="U1414" t="s">
        <v>40</v>
      </c>
      <c r="V1414" t="s">
        <v>41</v>
      </c>
      <c r="W1414" t="s">
        <v>42</v>
      </c>
      <c r="X1414" t="s">
        <v>53</v>
      </c>
    </row>
    <row r="1415" spans="1:24" ht="13.5" customHeight="1" x14ac:dyDescent="0.45">
      <c r="A1415" t="s">
        <v>7272</v>
      </c>
      <c r="B1415">
        <v>2414</v>
      </c>
      <c r="C1415" t="s">
        <v>25</v>
      </c>
      <c r="D1415" t="s">
        <v>7273</v>
      </c>
      <c r="E1415" t="s">
        <v>7274</v>
      </c>
      <c r="F1415">
        <v>10.100199999999999</v>
      </c>
      <c r="G1415" s="45">
        <v>18638899</v>
      </c>
      <c r="H1415" t="s">
        <v>7275</v>
      </c>
      <c r="I1415" s="6" t="s">
        <v>29</v>
      </c>
      <c r="J1415" s="8" t="s">
        <v>74</v>
      </c>
      <c r="K1415" t="s">
        <v>100</v>
      </c>
      <c r="L1415" s="32" t="s">
        <v>197</v>
      </c>
      <c r="M1415" s="1" t="s">
        <v>237</v>
      </c>
      <c r="N1415" t="s">
        <v>78</v>
      </c>
      <c r="O1415" t="str">
        <f>"http://onlinelibrary.wiley.com/journal/"&amp;G1415&amp;"/homepage/FundedAccess.html"</f>
        <v>http://onlinelibrary.wiley.com/journal/18638899/homepage/FundedAccess.html</v>
      </c>
      <c r="P1415" t="s">
        <v>102</v>
      </c>
      <c r="Q1415" t="s">
        <v>61</v>
      </c>
      <c r="R1415" t="s">
        <v>172</v>
      </c>
      <c r="S1415" t="s">
        <v>38</v>
      </c>
      <c r="T1415" t="s">
        <v>39</v>
      </c>
      <c r="U1415" t="s">
        <v>40</v>
      </c>
      <c r="V1415" t="s">
        <v>41</v>
      </c>
      <c r="W1415" t="s">
        <v>42</v>
      </c>
      <c r="X1415" t="s">
        <v>53</v>
      </c>
    </row>
    <row r="1416" spans="1:24" ht="13.5" customHeight="1" x14ac:dyDescent="0.45">
      <c r="A1416" t="s">
        <v>7276</v>
      </c>
      <c r="B1416" t="s">
        <v>25</v>
      </c>
      <c r="C1416" t="s">
        <v>25</v>
      </c>
      <c r="D1416" t="s">
        <v>7277</v>
      </c>
      <c r="E1416" t="s">
        <v>7278</v>
      </c>
      <c r="F1416">
        <v>10.100199999999999</v>
      </c>
      <c r="G1416" s="45">
        <v>10969101</v>
      </c>
      <c r="H1416" t="s">
        <v>7279</v>
      </c>
      <c r="I1416" s="6" t="s">
        <v>29</v>
      </c>
      <c r="J1416" t="s">
        <v>7280</v>
      </c>
      <c r="K1416" s="9" t="s">
        <v>59</v>
      </c>
      <c r="L1416" s="32" t="s">
        <v>6245</v>
      </c>
      <c r="M1416" s="1" t="s">
        <v>7280</v>
      </c>
      <c r="N1416" t="s">
        <v>33</v>
      </c>
      <c r="O1416" t="s">
        <v>34</v>
      </c>
      <c r="P1416" t="s">
        <v>35</v>
      </c>
      <c r="Q1416" t="s">
        <v>61</v>
      </c>
      <c r="R1416" t="s">
        <v>172</v>
      </c>
      <c r="S1416" t="s">
        <v>38</v>
      </c>
      <c r="T1416" t="s">
        <v>39</v>
      </c>
      <c r="U1416" t="s">
        <v>40</v>
      </c>
      <c r="V1416" t="s">
        <v>81</v>
      </c>
      <c r="W1416" t="s">
        <v>42</v>
      </c>
      <c r="X1416" t="s">
        <v>53</v>
      </c>
    </row>
    <row r="1417" spans="1:24" ht="13.5" customHeight="1" x14ac:dyDescent="0.45">
      <c r="A1417" t="s">
        <v>7281</v>
      </c>
      <c r="B1417" t="s">
        <v>25</v>
      </c>
      <c r="C1417" t="s">
        <v>25</v>
      </c>
      <c r="D1417" t="s">
        <v>7282</v>
      </c>
      <c r="E1417" t="s">
        <v>7283</v>
      </c>
      <c r="F1417">
        <v>10.1111</v>
      </c>
      <c r="G1417" s="45">
        <v>20417373</v>
      </c>
      <c r="H1417" t="s">
        <v>7284</v>
      </c>
      <c r="I1417" s="6" t="s">
        <v>29</v>
      </c>
      <c r="J1417" t="s">
        <v>7285</v>
      </c>
      <c r="K1417" t="s">
        <v>100</v>
      </c>
      <c r="L1417" s="32">
        <v>2900</v>
      </c>
      <c r="M1417" s="1" t="s">
        <v>7285</v>
      </c>
      <c r="N1417" t="s">
        <v>33</v>
      </c>
      <c r="O1417" t="s">
        <v>34</v>
      </c>
      <c r="P1417" t="s">
        <v>35</v>
      </c>
      <c r="Q1417" t="s">
        <v>36</v>
      </c>
      <c r="R1417" t="s">
        <v>172</v>
      </c>
      <c r="S1417" t="s">
        <v>38</v>
      </c>
      <c r="T1417" t="s">
        <v>39</v>
      </c>
      <c r="U1417" t="s">
        <v>40</v>
      </c>
      <c r="V1417" t="s">
        <v>41</v>
      </c>
      <c r="W1417" t="s">
        <v>42</v>
      </c>
      <c r="X1417" t="s">
        <v>43</v>
      </c>
    </row>
    <row r="1418" spans="1:24" ht="13.5" customHeight="1" x14ac:dyDescent="0.45">
      <c r="A1418" t="s">
        <v>7286</v>
      </c>
      <c r="B1418" t="s">
        <v>25</v>
      </c>
      <c r="C1418" t="s">
        <v>25</v>
      </c>
      <c r="D1418" t="s">
        <v>7287</v>
      </c>
      <c r="E1418" t="s">
        <v>7288</v>
      </c>
      <c r="F1418">
        <v>10.1111</v>
      </c>
      <c r="G1418" s="45">
        <v>14679930</v>
      </c>
      <c r="H1418" t="s">
        <v>7289</v>
      </c>
      <c r="I1418" s="6" t="s">
        <v>29</v>
      </c>
      <c r="J1418" t="s">
        <v>7290</v>
      </c>
      <c r="K1418" t="s">
        <v>100</v>
      </c>
      <c r="L1418" s="32" t="s">
        <v>871</v>
      </c>
      <c r="M1418" s="1" t="s">
        <v>7290</v>
      </c>
      <c r="N1418" t="s">
        <v>33</v>
      </c>
      <c r="O1418" t="s">
        <v>34</v>
      </c>
      <c r="P1418" t="s">
        <v>35</v>
      </c>
      <c r="Q1418" t="s">
        <v>1090</v>
      </c>
      <c r="R1418" t="s">
        <v>172</v>
      </c>
      <c r="S1418" t="s">
        <v>38</v>
      </c>
      <c r="T1418" t="s">
        <v>39</v>
      </c>
      <c r="U1418" t="s">
        <v>40</v>
      </c>
      <c r="V1418" t="s">
        <v>80</v>
      </c>
      <c r="W1418" t="s">
        <v>42</v>
      </c>
      <c r="X1418" t="s">
        <v>43</v>
      </c>
    </row>
    <row r="1419" spans="1:24" ht="13.5" customHeight="1" x14ac:dyDescent="0.45">
      <c r="A1419" t="s">
        <v>7291</v>
      </c>
      <c r="B1419" t="s">
        <v>25</v>
      </c>
      <c r="C1419" t="s">
        <v>25</v>
      </c>
      <c r="D1419" t="s">
        <v>7292</v>
      </c>
      <c r="E1419" t="s">
        <v>7293</v>
      </c>
      <c r="F1419">
        <v>10.100199999999999</v>
      </c>
      <c r="G1419" s="45">
        <v>15315355</v>
      </c>
      <c r="H1419" t="s">
        <v>7294</v>
      </c>
      <c r="I1419" t="s">
        <v>86</v>
      </c>
      <c r="J1419" t="s">
        <v>77</v>
      </c>
      <c r="K1419" t="s">
        <v>1896</v>
      </c>
      <c r="L1419" s="32" t="s">
        <v>871</v>
      </c>
      <c r="M1419" t="s">
        <v>77</v>
      </c>
      <c r="N1419" t="s">
        <v>33</v>
      </c>
      <c r="O1419" t="s">
        <v>34</v>
      </c>
      <c r="P1419" t="s">
        <v>35</v>
      </c>
      <c r="Q1419" t="s">
        <v>61</v>
      </c>
      <c r="R1419" t="s">
        <v>172</v>
      </c>
      <c r="S1419" t="s">
        <v>38</v>
      </c>
      <c r="T1419" t="s">
        <v>39</v>
      </c>
      <c r="U1419" t="s">
        <v>40</v>
      </c>
      <c r="V1419" t="s">
        <v>81</v>
      </c>
      <c r="W1419" t="s">
        <v>42</v>
      </c>
      <c r="X1419" t="s">
        <v>7295</v>
      </c>
    </row>
    <row r="1420" spans="1:24" ht="13.5" customHeight="1" x14ac:dyDescent="0.45">
      <c r="A1420" t="s">
        <v>7296</v>
      </c>
      <c r="B1420" t="s">
        <v>25</v>
      </c>
      <c r="C1420" t="s">
        <v>25</v>
      </c>
      <c r="D1420" t="s">
        <v>7297</v>
      </c>
      <c r="E1420" t="s">
        <v>7298</v>
      </c>
      <c r="F1420">
        <v>10.100199999999999</v>
      </c>
      <c r="G1420" s="45">
        <v>17414857</v>
      </c>
      <c r="H1420" t="s">
        <v>7299</v>
      </c>
      <c r="I1420" s="6" t="s">
        <v>46</v>
      </c>
      <c r="J1420" t="s">
        <v>7300</v>
      </c>
      <c r="K1420" t="s">
        <v>1667</v>
      </c>
      <c r="L1420" s="32" t="s">
        <v>4136</v>
      </c>
      <c r="M1420" s="1" t="s">
        <v>7300</v>
      </c>
      <c r="N1420" t="s">
        <v>33</v>
      </c>
      <c r="O1420" t="s">
        <v>34</v>
      </c>
      <c r="P1420" t="s">
        <v>35</v>
      </c>
      <c r="Q1420" t="s">
        <v>36</v>
      </c>
      <c r="R1420" t="s">
        <v>172</v>
      </c>
      <c r="S1420" t="s">
        <v>38</v>
      </c>
      <c r="T1420" t="s">
        <v>39</v>
      </c>
      <c r="U1420" t="s">
        <v>40</v>
      </c>
      <c r="V1420" t="s">
        <v>41</v>
      </c>
      <c r="W1420" t="s">
        <v>42</v>
      </c>
      <c r="X1420" t="s">
        <v>43</v>
      </c>
    </row>
    <row r="1421" spans="1:24" ht="13.5" customHeight="1" x14ac:dyDescent="0.45">
      <c r="A1421" t="s">
        <v>7301</v>
      </c>
      <c r="B1421" t="s">
        <v>25</v>
      </c>
      <c r="C1421" t="s">
        <v>25</v>
      </c>
      <c r="D1421" t="s">
        <v>7302</v>
      </c>
      <c r="E1421" t="s">
        <v>7302</v>
      </c>
      <c r="F1421">
        <v>10.1111</v>
      </c>
      <c r="G1421" s="45">
        <v>15405826</v>
      </c>
      <c r="H1421" t="s">
        <v>7303</v>
      </c>
      <c r="I1421" t="s">
        <v>46</v>
      </c>
      <c r="J1421" t="s">
        <v>7304</v>
      </c>
      <c r="K1421" t="s">
        <v>3786</v>
      </c>
      <c r="L1421" s="32" t="s">
        <v>232</v>
      </c>
      <c r="M1421" t="s">
        <v>7305</v>
      </c>
      <c r="N1421" t="s">
        <v>46</v>
      </c>
      <c r="O1421" t="str">
        <f>"http://onlinelibrary.wiley.com/page/journal/23796146/homepage/copyright_and_licenses.htm"</f>
        <v>http://onlinelibrary.wiley.com/page/journal/23796146/homepage/copyright_and_licenses.htm</v>
      </c>
      <c r="P1421" t="s">
        <v>35</v>
      </c>
      <c r="Q1421" t="s">
        <v>49</v>
      </c>
      <c r="R1421" t="s">
        <v>172</v>
      </c>
      <c r="S1421" t="s">
        <v>38</v>
      </c>
      <c r="T1421" t="s">
        <v>39</v>
      </c>
      <c r="U1421" t="s">
        <v>40</v>
      </c>
      <c r="V1421" t="s">
        <v>80</v>
      </c>
      <c r="W1421" t="s">
        <v>42</v>
      </c>
      <c r="X1421" t="s">
        <v>53</v>
      </c>
    </row>
    <row r="1422" spans="1:24" ht="13.5" customHeight="1" x14ac:dyDescent="0.45">
      <c r="A1422" t="s">
        <v>7306</v>
      </c>
      <c r="B1422">
        <v>2090</v>
      </c>
      <c r="C1422" t="s">
        <v>25</v>
      </c>
      <c r="D1422" t="s">
        <v>7307</v>
      </c>
      <c r="E1422" t="s">
        <v>7308</v>
      </c>
      <c r="F1422">
        <v>10.100199999999999</v>
      </c>
      <c r="G1422" s="45">
        <v>15213811</v>
      </c>
      <c r="H1422" t="s">
        <v>7309</v>
      </c>
      <c r="I1422" t="s">
        <v>86</v>
      </c>
      <c r="J1422" t="s">
        <v>77</v>
      </c>
      <c r="K1422" t="s">
        <v>486</v>
      </c>
      <c r="L1422" s="32" t="s">
        <v>77</v>
      </c>
      <c r="M1422" t="s">
        <v>77</v>
      </c>
      <c r="N1422" t="s">
        <v>78</v>
      </c>
      <c r="O1422" t="s">
        <v>34</v>
      </c>
      <c r="P1422" t="s">
        <v>102</v>
      </c>
      <c r="Q1422" t="s">
        <v>61</v>
      </c>
      <c r="R1422" t="s">
        <v>172</v>
      </c>
      <c r="S1422" t="s">
        <v>38</v>
      </c>
      <c r="T1422" t="s">
        <v>93</v>
      </c>
      <c r="U1422" t="s">
        <v>7310</v>
      </c>
      <c r="V1422" t="s">
        <v>81</v>
      </c>
      <c r="W1422" t="s">
        <v>42</v>
      </c>
      <c r="X1422" t="s">
        <v>115</v>
      </c>
    </row>
    <row r="1423" spans="1:24" ht="13.5" customHeight="1" x14ac:dyDescent="0.45">
      <c r="A1423">
        <v>2269</v>
      </c>
      <c r="B1423" t="s">
        <v>7306</v>
      </c>
      <c r="C1423" t="s">
        <v>25</v>
      </c>
      <c r="D1423" t="s">
        <v>7311</v>
      </c>
      <c r="E1423">
        <v>0</v>
      </c>
      <c r="F1423" t="s">
        <v>1336</v>
      </c>
      <c r="G1423" s="45" t="s">
        <v>1337</v>
      </c>
      <c r="H1423" t="s">
        <v>7312</v>
      </c>
      <c r="I1423" t="s">
        <v>86</v>
      </c>
      <c r="J1423" t="s">
        <v>77</v>
      </c>
      <c r="K1423" t="s">
        <v>77</v>
      </c>
      <c r="L1423" s="32" t="s">
        <v>77</v>
      </c>
      <c r="M1423" t="s">
        <v>77</v>
      </c>
      <c r="N1423" t="s">
        <v>78</v>
      </c>
      <c r="O1423" t="s">
        <v>34</v>
      </c>
      <c r="P1423" t="s">
        <v>79</v>
      </c>
      <c r="Q1423" t="s">
        <v>79</v>
      </c>
      <c r="R1423" t="s">
        <v>80</v>
      </c>
      <c r="S1423" t="s">
        <v>38</v>
      </c>
      <c r="T1423" t="s">
        <v>39</v>
      </c>
      <c r="U1423" t="s">
        <v>40</v>
      </c>
      <c r="V1423" t="s">
        <v>81</v>
      </c>
      <c r="W1423" t="s">
        <v>42</v>
      </c>
      <c r="X1423" t="s">
        <v>87</v>
      </c>
    </row>
    <row r="1424" spans="1:24" ht="13.5" customHeight="1" x14ac:dyDescent="0.45">
      <c r="A1424" t="s">
        <v>7313</v>
      </c>
      <c r="B1424" t="s">
        <v>25</v>
      </c>
      <c r="C1424" t="s">
        <v>25</v>
      </c>
      <c r="D1424" t="s">
        <v>7314</v>
      </c>
      <c r="E1424" t="s">
        <v>7315</v>
      </c>
      <c r="F1424">
        <v>10.1111</v>
      </c>
      <c r="G1424" s="45">
        <v>20448333</v>
      </c>
      <c r="H1424" t="s">
        <v>7316</v>
      </c>
      <c r="I1424" s="6" t="s">
        <v>29</v>
      </c>
      <c r="J1424" t="s">
        <v>7317</v>
      </c>
      <c r="K1424" t="s">
        <v>1587</v>
      </c>
      <c r="L1424" s="32" t="s">
        <v>1459</v>
      </c>
      <c r="M1424" s="1" t="s">
        <v>7317</v>
      </c>
      <c r="N1424" t="s">
        <v>33</v>
      </c>
      <c r="O1424" t="s">
        <v>34</v>
      </c>
      <c r="P1424" t="s">
        <v>35</v>
      </c>
      <c r="Q1424" t="s">
        <v>61</v>
      </c>
      <c r="R1424" t="s">
        <v>172</v>
      </c>
      <c r="S1424" t="s">
        <v>38</v>
      </c>
      <c r="T1424" t="s">
        <v>39</v>
      </c>
      <c r="U1424" t="s">
        <v>40</v>
      </c>
      <c r="V1424" t="s">
        <v>41</v>
      </c>
      <c r="W1424" t="s">
        <v>42</v>
      </c>
      <c r="X1424" t="s">
        <v>43</v>
      </c>
    </row>
    <row r="1425" spans="1:24" ht="13.5" customHeight="1" x14ac:dyDescent="0.45">
      <c r="A1425" t="s">
        <v>7318</v>
      </c>
      <c r="B1425" t="s">
        <v>25</v>
      </c>
      <c r="C1425" t="s">
        <v>25</v>
      </c>
      <c r="D1425" t="s">
        <v>7319</v>
      </c>
      <c r="E1425" t="s">
        <v>7320</v>
      </c>
      <c r="F1425">
        <v>10.100199999999999</v>
      </c>
      <c r="G1425" s="45">
        <v>19399162</v>
      </c>
      <c r="H1425" t="s">
        <v>7321</v>
      </c>
      <c r="I1425" s="6" t="s">
        <v>29</v>
      </c>
      <c r="J1425" t="s">
        <v>7322</v>
      </c>
      <c r="K1425" t="s">
        <v>7323</v>
      </c>
      <c r="L1425" s="32" t="s">
        <v>312</v>
      </c>
      <c r="M1425" s="1" t="s">
        <v>7322</v>
      </c>
      <c r="N1425" t="s">
        <v>33</v>
      </c>
      <c r="O1425" t="s">
        <v>34</v>
      </c>
      <c r="P1425" t="s">
        <v>35</v>
      </c>
      <c r="Q1425" t="s">
        <v>36</v>
      </c>
      <c r="R1425" t="s">
        <v>172</v>
      </c>
      <c r="S1425" t="s">
        <v>38</v>
      </c>
      <c r="T1425" t="s">
        <v>39</v>
      </c>
      <c r="U1425" t="s">
        <v>40</v>
      </c>
      <c r="V1425" t="s">
        <v>80</v>
      </c>
      <c r="W1425" t="s">
        <v>42</v>
      </c>
      <c r="X1425" t="s">
        <v>43</v>
      </c>
    </row>
    <row r="1426" spans="1:24" ht="13.5" customHeight="1" x14ac:dyDescent="0.45">
      <c r="A1426" t="s">
        <v>7324</v>
      </c>
      <c r="E1426" t="s">
        <v>7325</v>
      </c>
      <c r="G1426" s="45" t="s">
        <v>7325</v>
      </c>
      <c r="H1426" t="s">
        <v>7326</v>
      </c>
      <c r="I1426" t="s">
        <v>46</v>
      </c>
      <c r="J1426" s="1" t="s">
        <v>508</v>
      </c>
      <c r="K1426" t="s">
        <v>109</v>
      </c>
      <c r="L1426" s="32" t="s">
        <v>10253</v>
      </c>
      <c r="N1426" t="s">
        <v>46</v>
      </c>
      <c r="O1426" t="s">
        <v>7327</v>
      </c>
      <c r="P1426" t="s">
        <v>35</v>
      </c>
      <c r="Q1426" t="s">
        <v>49</v>
      </c>
      <c r="R1426" t="s">
        <v>50</v>
      </c>
      <c r="T1426" t="s">
        <v>39</v>
      </c>
      <c r="V1426" t="s">
        <v>41</v>
      </c>
      <c r="X1426" t="s">
        <v>53</v>
      </c>
    </row>
    <row r="1427" spans="1:24" ht="13.5" customHeight="1" x14ac:dyDescent="0.45">
      <c r="A1427" t="s">
        <v>7328</v>
      </c>
      <c r="B1427" t="s">
        <v>25</v>
      </c>
      <c r="C1427" t="s">
        <v>25</v>
      </c>
      <c r="D1427" t="s">
        <v>7329</v>
      </c>
      <c r="E1427" t="s">
        <v>7330</v>
      </c>
      <c r="F1427">
        <v>10.1111</v>
      </c>
      <c r="G1427" s="45">
        <v>15023931</v>
      </c>
      <c r="H1427" t="s">
        <v>7331</v>
      </c>
      <c r="I1427" s="6" t="s">
        <v>29</v>
      </c>
      <c r="J1427" t="s">
        <v>7332</v>
      </c>
      <c r="K1427" t="s">
        <v>100</v>
      </c>
      <c r="L1427" s="32" t="s">
        <v>481</v>
      </c>
      <c r="M1427" s="1" t="s">
        <v>7332</v>
      </c>
      <c r="N1427" t="s">
        <v>33</v>
      </c>
      <c r="O1427" t="s">
        <v>34</v>
      </c>
      <c r="P1427" t="s">
        <v>35</v>
      </c>
      <c r="Q1427" t="s">
        <v>61</v>
      </c>
      <c r="R1427" t="s">
        <v>50</v>
      </c>
      <c r="S1427" t="s">
        <v>38</v>
      </c>
      <c r="T1427" t="s">
        <v>39</v>
      </c>
      <c r="U1427" t="s">
        <v>40</v>
      </c>
      <c r="V1427" t="s">
        <v>41</v>
      </c>
      <c r="W1427" t="s">
        <v>42</v>
      </c>
      <c r="X1427" t="s">
        <v>53</v>
      </c>
    </row>
    <row r="1428" spans="1:24" ht="13.5" customHeight="1" x14ac:dyDescent="0.45">
      <c r="A1428" t="s">
        <v>7333</v>
      </c>
      <c r="B1428" t="s">
        <v>25</v>
      </c>
      <c r="C1428" t="s">
        <v>25</v>
      </c>
      <c r="D1428" t="s">
        <v>7334</v>
      </c>
      <c r="E1428" t="s">
        <v>7335</v>
      </c>
      <c r="F1428">
        <v>10.1111</v>
      </c>
      <c r="G1428" s="45" t="s">
        <v>7336</v>
      </c>
      <c r="H1428" t="s">
        <v>7337</v>
      </c>
      <c r="I1428" s="6" t="s">
        <v>29</v>
      </c>
      <c r="J1428" t="s">
        <v>7338</v>
      </c>
      <c r="K1428" t="s">
        <v>100</v>
      </c>
      <c r="L1428" s="32" t="s">
        <v>32</v>
      </c>
      <c r="M1428" s="1" t="s">
        <v>7338</v>
      </c>
      <c r="N1428" t="s">
        <v>33</v>
      </c>
      <c r="O1428" t="s">
        <v>34</v>
      </c>
      <c r="P1428" t="s">
        <v>35</v>
      </c>
      <c r="Q1428" t="s">
        <v>61</v>
      </c>
      <c r="R1428" t="s">
        <v>50</v>
      </c>
      <c r="S1428" t="s">
        <v>38</v>
      </c>
      <c r="T1428" t="s">
        <v>39</v>
      </c>
      <c r="U1428" t="s">
        <v>40</v>
      </c>
      <c r="V1428" t="s">
        <v>41</v>
      </c>
      <c r="W1428" t="s">
        <v>42</v>
      </c>
      <c r="X1428" t="s">
        <v>115</v>
      </c>
    </row>
    <row r="1429" spans="1:24" ht="13.5" customHeight="1" x14ac:dyDescent="0.45">
      <c r="A1429" t="s">
        <v>7339</v>
      </c>
      <c r="E1429" t="s">
        <v>7340</v>
      </c>
      <c r="G1429" s="45">
        <v>26883740</v>
      </c>
      <c r="H1429" t="s">
        <v>7341</v>
      </c>
      <c r="I1429" t="s">
        <v>46</v>
      </c>
      <c r="J1429" s="1" t="s">
        <v>508</v>
      </c>
      <c r="K1429" t="s">
        <v>48</v>
      </c>
      <c r="L1429" s="32" t="s">
        <v>1288</v>
      </c>
      <c r="M1429" s="8" t="s">
        <v>7342</v>
      </c>
      <c r="N1429" t="s">
        <v>46</v>
      </c>
      <c r="O1429" t="s">
        <v>34</v>
      </c>
      <c r="P1429" t="s">
        <v>35</v>
      </c>
      <c r="Q1429" t="s">
        <v>49</v>
      </c>
      <c r="R1429" t="s">
        <v>50</v>
      </c>
      <c r="S1429" t="s">
        <v>38</v>
      </c>
      <c r="T1429" t="s">
        <v>39</v>
      </c>
      <c r="U1429" t="s">
        <v>40</v>
      </c>
      <c r="V1429" t="s">
        <v>41</v>
      </c>
      <c r="W1429" t="s">
        <v>42</v>
      </c>
      <c r="X1429" t="s">
        <v>53</v>
      </c>
    </row>
    <row r="1430" spans="1:24" ht="13.5" customHeight="1" x14ac:dyDescent="0.45">
      <c r="A1430" t="s">
        <v>7343</v>
      </c>
      <c r="B1430" t="s">
        <v>25</v>
      </c>
      <c r="C1430" t="s">
        <v>25</v>
      </c>
      <c r="D1430" t="s">
        <v>7344</v>
      </c>
      <c r="E1430" t="s">
        <v>7344</v>
      </c>
      <c r="F1430">
        <v>10.1111</v>
      </c>
      <c r="G1430" s="45" t="s">
        <v>7336</v>
      </c>
      <c r="H1430" t="s">
        <v>7345</v>
      </c>
      <c r="I1430" t="s">
        <v>46</v>
      </c>
      <c r="J1430" t="s">
        <v>7346</v>
      </c>
      <c r="K1430" t="s">
        <v>109</v>
      </c>
      <c r="L1430" s="32" t="s">
        <v>497</v>
      </c>
      <c r="M1430" t="s">
        <v>7347</v>
      </c>
      <c r="N1430" t="s">
        <v>46</v>
      </c>
      <c r="O1430" t="s">
        <v>7347</v>
      </c>
      <c r="P1430" t="s">
        <v>35</v>
      </c>
      <c r="Q1430" t="s">
        <v>49</v>
      </c>
      <c r="R1430" t="s">
        <v>111</v>
      </c>
      <c r="S1430" t="s">
        <v>38</v>
      </c>
      <c r="T1430" t="s">
        <v>39</v>
      </c>
      <c r="U1430" t="s">
        <v>40</v>
      </c>
      <c r="V1430" t="s">
        <v>41</v>
      </c>
      <c r="W1430" t="s">
        <v>42</v>
      </c>
      <c r="X1430" t="s">
        <v>53</v>
      </c>
    </row>
    <row r="1431" spans="1:24" ht="13.5" customHeight="1" x14ac:dyDescent="0.45">
      <c r="A1431" t="s">
        <v>7348</v>
      </c>
      <c r="B1431" t="s">
        <v>25</v>
      </c>
      <c r="C1431" t="s">
        <v>25</v>
      </c>
      <c r="D1431" t="s">
        <v>7349</v>
      </c>
      <c r="E1431" t="s">
        <v>7350</v>
      </c>
      <c r="F1431">
        <v>10.100199999999999</v>
      </c>
      <c r="G1431" s="45">
        <v>19395590</v>
      </c>
      <c r="H1431" t="s">
        <v>7351</v>
      </c>
      <c r="I1431" s="6" t="s">
        <v>29</v>
      </c>
      <c r="J1431" t="s">
        <v>7352</v>
      </c>
      <c r="K1431" t="s">
        <v>100</v>
      </c>
      <c r="L1431" s="32" t="s">
        <v>1469</v>
      </c>
      <c r="M1431" s="1" t="s">
        <v>237</v>
      </c>
      <c r="N1431" t="s">
        <v>33</v>
      </c>
      <c r="O1431" t="s">
        <v>34</v>
      </c>
      <c r="P1431" t="s">
        <v>35</v>
      </c>
      <c r="Q1431" t="s">
        <v>61</v>
      </c>
      <c r="R1431" t="s">
        <v>37</v>
      </c>
      <c r="S1431" t="s">
        <v>38</v>
      </c>
      <c r="T1431" t="s">
        <v>93</v>
      </c>
      <c r="U1431" t="s">
        <v>7347</v>
      </c>
      <c r="V1431" t="s">
        <v>41</v>
      </c>
      <c r="W1431" t="s">
        <v>42</v>
      </c>
      <c r="X1431" t="s">
        <v>53</v>
      </c>
    </row>
    <row r="1432" spans="1:24" ht="13.5" customHeight="1" x14ac:dyDescent="0.45">
      <c r="A1432" t="s">
        <v>7354</v>
      </c>
      <c r="B1432" t="s">
        <v>25</v>
      </c>
      <c r="C1432" t="s">
        <v>25</v>
      </c>
      <c r="D1432" t="s">
        <v>25</v>
      </c>
      <c r="E1432" t="s">
        <v>7355</v>
      </c>
      <c r="F1432">
        <v>10.100199999999999</v>
      </c>
      <c r="G1432" s="45">
        <v>19395590</v>
      </c>
      <c r="H1432" t="s">
        <v>7356</v>
      </c>
      <c r="I1432" t="s">
        <v>86</v>
      </c>
      <c r="J1432" t="s">
        <v>77</v>
      </c>
      <c r="K1432" t="s">
        <v>77</v>
      </c>
      <c r="L1432" s="32" t="s">
        <v>77</v>
      </c>
      <c r="M1432" t="s">
        <v>77</v>
      </c>
      <c r="N1432" t="s">
        <v>33</v>
      </c>
      <c r="O1432" t="s">
        <v>34</v>
      </c>
      <c r="P1432" t="s">
        <v>35</v>
      </c>
      <c r="Q1432" t="s">
        <v>61</v>
      </c>
      <c r="R1432" t="s">
        <v>172</v>
      </c>
      <c r="S1432" t="s">
        <v>38</v>
      </c>
      <c r="T1432" t="s">
        <v>39</v>
      </c>
      <c r="U1432" t="s">
        <v>40</v>
      </c>
      <c r="V1432" t="s">
        <v>41</v>
      </c>
      <c r="W1432" t="s">
        <v>42</v>
      </c>
      <c r="X1432" t="s">
        <v>115</v>
      </c>
    </row>
    <row r="1433" spans="1:24" ht="13.5" customHeight="1" x14ac:dyDescent="0.45">
      <c r="A1433" t="s">
        <v>7357</v>
      </c>
      <c r="B1433" t="s">
        <v>25</v>
      </c>
      <c r="C1433" t="s">
        <v>25</v>
      </c>
      <c r="D1433" t="s">
        <v>7358</v>
      </c>
      <c r="E1433" t="s">
        <v>7359</v>
      </c>
      <c r="F1433">
        <v>10.100199999999999</v>
      </c>
      <c r="G1433" s="45">
        <v>15396088</v>
      </c>
      <c r="H1433" t="s">
        <v>7360</v>
      </c>
      <c r="I1433" t="s">
        <v>86</v>
      </c>
      <c r="J1433" t="s">
        <v>77</v>
      </c>
      <c r="K1433" t="s">
        <v>100</v>
      </c>
      <c r="L1433" s="32" t="s">
        <v>232</v>
      </c>
      <c r="M1433" t="s">
        <v>77</v>
      </c>
      <c r="N1433" t="s">
        <v>33</v>
      </c>
      <c r="O1433" t="s">
        <v>34</v>
      </c>
      <c r="P1433" t="s">
        <v>35</v>
      </c>
      <c r="Q1433" t="s">
        <v>61</v>
      </c>
      <c r="R1433" t="s">
        <v>172</v>
      </c>
      <c r="S1433" t="s">
        <v>38</v>
      </c>
      <c r="T1433" t="s">
        <v>39</v>
      </c>
      <c r="U1433" t="s">
        <v>40</v>
      </c>
      <c r="V1433" t="s">
        <v>41</v>
      </c>
      <c r="W1433" t="s">
        <v>42</v>
      </c>
      <c r="X1433" t="s">
        <v>53</v>
      </c>
    </row>
    <row r="1434" spans="1:24" ht="13.5" customHeight="1" x14ac:dyDescent="0.45">
      <c r="A1434" t="s">
        <v>7361</v>
      </c>
      <c r="B1434" t="s">
        <v>25</v>
      </c>
      <c r="C1434" t="s">
        <v>25</v>
      </c>
      <c r="D1434" t="s">
        <v>7362</v>
      </c>
      <c r="E1434" t="s">
        <v>7362</v>
      </c>
      <c r="F1434">
        <v>10.100199999999999</v>
      </c>
      <c r="G1434" s="45">
        <v>15415856</v>
      </c>
      <c r="H1434" t="s">
        <v>7363</v>
      </c>
      <c r="I1434" t="s">
        <v>86</v>
      </c>
      <c r="J1434" t="s">
        <v>77</v>
      </c>
      <c r="K1434" t="s">
        <v>77</v>
      </c>
      <c r="L1434" s="32" t="s">
        <v>77</v>
      </c>
      <c r="M1434" t="s">
        <v>77</v>
      </c>
      <c r="N1434" t="s">
        <v>33</v>
      </c>
      <c r="O1434" t="s">
        <v>34</v>
      </c>
      <c r="P1434" t="s">
        <v>35</v>
      </c>
      <c r="Q1434" t="s">
        <v>61</v>
      </c>
      <c r="R1434" t="s">
        <v>172</v>
      </c>
      <c r="S1434" t="s">
        <v>38</v>
      </c>
      <c r="T1434" t="s">
        <v>39</v>
      </c>
      <c r="U1434" t="s">
        <v>40</v>
      </c>
      <c r="V1434" t="s">
        <v>81</v>
      </c>
      <c r="W1434" t="s">
        <v>42</v>
      </c>
      <c r="X1434" t="s">
        <v>53</v>
      </c>
    </row>
    <row r="1435" spans="1:24" ht="13.5" customHeight="1" x14ac:dyDescent="0.45">
      <c r="A1435" t="s">
        <v>7364</v>
      </c>
      <c r="B1435" t="s">
        <v>25</v>
      </c>
      <c r="C1435" t="s">
        <v>25</v>
      </c>
      <c r="D1435" t="s">
        <v>7365</v>
      </c>
      <c r="E1435" t="s">
        <v>7365</v>
      </c>
      <c r="F1435">
        <v>10.100199999999999</v>
      </c>
      <c r="G1435" s="45">
        <v>15415856</v>
      </c>
      <c r="H1435" t="s">
        <v>7366</v>
      </c>
      <c r="I1435" s="6" t="s">
        <v>29</v>
      </c>
      <c r="J1435" t="s">
        <v>7346</v>
      </c>
      <c r="K1435" t="s">
        <v>31</v>
      </c>
      <c r="L1435" s="32" t="s">
        <v>1469</v>
      </c>
      <c r="M1435" t="s">
        <v>7346</v>
      </c>
      <c r="N1435" t="s">
        <v>33</v>
      </c>
      <c r="O1435" t="s">
        <v>34</v>
      </c>
      <c r="P1435" t="s">
        <v>35</v>
      </c>
      <c r="Q1435" t="s">
        <v>61</v>
      </c>
      <c r="R1435" t="s">
        <v>415</v>
      </c>
      <c r="S1435" t="s">
        <v>38</v>
      </c>
      <c r="T1435" t="s">
        <v>93</v>
      </c>
      <c r="U1435" t="s">
        <v>7346</v>
      </c>
      <c r="V1435" t="s">
        <v>41</v>
      </c>
      <c r="W1435" t="s">
        <v>42</v>
      </c>
      <c r="X1435" t="s">
        <v>53</v>
      </c>
    </row>
    <row r="1436" spans="1:24" ht="13.5" customHeight="1" x14ac:dyDescent="0.45">
      <c r="A1436" t="s">
        <v>7367</v>
      </c>
      <c r="B1436" t="s">
        <v>25</v>
      </c>
      <c r="C1436" t="s">
        <v>25</v>
      </c>
      <c r="D1436" t="s">
        <v>7368</v>
      </c>
      <c r="E1436" t="s">
        <v>7369</v>
      </c>
      <c r="F1436">
        <v>10.1111</v>
      </c>
      <c r="G1436" s="45">
        <v>13685295</v>
      </c>
      <c r="H1436" t="s">
        <v>7370</v>
      </c>
      <c r="I1436" t="s">
        <v>86</v>
      </c>
      <c r="J1436" t="s">
        <v>77</v>
      </c>
      <c r="K1436" t="s">
        <v>77</v>
      </c>
      <c r="L1436" s="32" t="s">
        <v>77</v>
      </c>
      <c r="M1436" t="s">
        <v>77</v>
      </c>
      <c r="N1436" t="s">
        <v>33</v>
      </c>
      <c r="O1436" t="s">
        <v>34</v>
      </c>
      <c r="P1436" t="s">
        <v>35</v>
      </c>
      <c r="Q1436" t="s">
        <v>36</v>
      </c>
      <c r="R1436" t="s">
        <v>172</v>
      </c>
      <c r="S1436" t="s">
        <v>38</v>
      </c>
      <c r="T1436" t="s">
        <v>39</v>
      </c>
      <c r="U1436" t="s">
        <v>40</v>
      </c>
      <c r="V1436" t="s">
        <v>81</v>
      </c>
      <c r="W1436" t="s">
        <v>42</v>
      </c>
      <c r="X1436" t="s">
        <v>1563</v>
      </c>
    </row>
    <row r="1437" spans="1:24" ht="13.5" customHeight="1" x14ac:dyDescent="0.45">
      <c r="A1437" t="s">
        <v>7371</v>
      </c>
      <c r="B1437" t="s">
        <v>25</v>
      </c>
      <c r="C1437" t="s">
        <v>25</v>
      </c>
      <c r="D1437" t="s">
        <v>7372</v>
      </c>
      <c r="E1437">
        <v>0</v>
      </c>
      <c r="F1437">
        <v>10.100199999999999</v>
      </c>
      <c r="G1437" s="45">
        <v>15457249</v>
      </c>
      <c r="H1437" t="s">
        <v>7373</v>
      </c>
      <c r="I1437" t="s">
        <v>86</v>
      </c>
      <c r="J1437" t="s">
        <v>77</v>
      </c>
      <c r="K1437" t="s">
        <v>77</v>
      </c>
      <c r="L1437" s="32" t="s">
        <v>77</v>
      </c>
      <c r="M1437" t="s">
        <v>77</v>
      </c>
      <c r="N1437" t="s">
        <v>33</v>
      </c>
      <c r="O1437" t="s">
        <v>34</v>
      </c>
      <c r="P1437" t="s">
        <v>35</v>
      </c>
      <c r="Q1437" t="s">
        <v>61</v>
      </c>
      <c r="R1437" t="s">
        <v>172</v>
      </c>
      <c r="S1437" t="s">
        <v>38</v>
      </c>
      <c r="T1437" t="s">
        <v>39</v>
      </c>
      <c r="U1437" t="s">
        <v>40</v>
      </c>
      <c r="V1437" t="s">
        <v>81</v>
      </c>
      <c r="W1437" t="s">
        <v>42</v>
      </c>
      <c r="X1437" t="s">
        <v>115</v>
      </c>
    </row>
    <row r="1438" spans="1:24" ht="13.5" customHeight="1" x14ac:dyDescent="0.45">
      <c r="A1438" t="s">
        <v>7374</v>
      </c>
      <c r="D1438" t="s">
        <v>7375</v>
      </c>
      <c r="E1438" t="s">
        <v>7376</v>
      </c>
      <c r="F1438">
        <v>10.100199999999999</v>
      </c>
      <c r="G1438" s="45">
        <v>15589307</v>
      </c>
      <c r="H1438" t="s">
        <v>7377</v>
      </c>
      <c r="I1438" s="6" t="s">
        <v>29</v>
      </c>
      <c r="J1438" s="8" t="s">
        <v>7378</v>
      </c>
      <c r="K1438" t="s">
        <v>100</v>
      </c>
      <c r="L1438" s="32" t="s">
        <v>6744</v>
      </c>
      <c r="M1438" s="1" t="s">
        <v>237</v>
      </c>
      <c r="N1438" t="s">
        <v>33</v>
      </c>
      <c r="O1438" t="s">
        <v>34</v>
      </c>
      <c r="P1438" t="s">
        <v>35</v>
      </c>
      <c r="Q1438" t="s">
        <v>61</v>
      </c>
      <c r="R1438" t="s">
        <v>172</v>
      </c>
      <c r="S1438" t="s">
        <v>38</v>
      </c>
      <c r="T1438" t="s">
        <v>39</v>
      </c>
      <c r="U1438" t="s">
        <v>40</v>
      </c>
      <c r="V1438" t="s">
        <v>80</v>
      </c>
      <c r="W1438" t="s">
        <v>42</v>
      </c>
      <c r="X1438" t="s">
        <v>53</v>
      </c>
    </row>
    <row r="1439" spans="1:24" ht="13.5" customHeight="1" x14ac:dyDescent="0.45">
      <c r="A1439" t="s">
        <v>7379</v>
      </c>
      <c r="B1439" t="s">
        <v>25</v>
      </c>
      <c r="C1439" t="s">
        <v>25</v>
      </c>
      <c r="D1439" t="s">
        <v>7380</v>
      </c>
      <c r="E1439" t="s">
        <v>7381</v>
      </c>
      <c r="F1439">
        <v>10.1111</v>
      </c>
      <c r="G1439" s="45">
        <v>17414369</v>
      </c>
      <c r="H1439" t="s">
        <v>7382</v>
      </c>
      <c r="I1439" s="6" t="s">
        <v>29</v>
      </c>
      <c r="J1439" s="8" t="s">
        <v>7383</v>
      </c>
      <c r="K1439" t="s">
        <v>100</v>
      </c>
      <c r="L1439" s="32" t="s">
        <v>68</v>
      </c>
      <c r="M1439" s="1" t="s">
        <v>7383</v>
      </c>
      <c r="N1439" t="s">
        <v>33</v>
      </c>
      <c r="O1439" t="s">
        <v>34</v>
      </c>
      <c r="P1439" t="s">
        <v>35</v>
      </c>
      <c r="Q1439" t="s">
        <v>36</v>
      </c>
      <c r="R1439" t="s">
        <v>172</v>
      </c>
      <c r="S1439" t="s">
        <v>38</v>
      </c>
      <c r="T1439" t="s">
        <v>39</v>
      </c>
      <c r="U1439" t="s">
        <v>40</v>
      </c>
      <c r="V1439" t="s">
        <v>41</v>
      </c>
      <c r="W1439" t="s">
        <v>42</v>
      </c>
      <c r="X1439" t="s">
        <v>43</v>
      </c>
    </row>
    <row r="1440" spans="1:24" ht="13.5" customHeight="1" x14ac:dyDescent="0.45">
      <c r="A1440" t="s">
        <v>7384</v>
      </c>
      <c r="B1440" t="s">
        <v>25</v>
      </c>
      <c r="C1440" t="s">
        <v>25</v>
      </c>
      <c r="D1440" t="s">
        <v>7385</v>
      </c>
      <c r="E1440" t="s">
        <v>7385</v>
      </c>
      <c r="F1440">
        <v>10.1111</v>
      </c>
      <c r="G1440" s="45">
        <v>17414113</v>
      </c>
      <c r="H1440" t="s">
        <v>7386</v>
      </c>
      <c r="I1440" s="6" t="s">
        <v>29</v>
      </c>
      <c r="J1440" s="8" t="s">
        <v>7387</v>
      </c>
      <c r="K1440" t="s">
        <v>100</v>
      </c>
      <c r="L1440" s="32" t="s">
        <v>5250</v>
      </c>
      <c r="M1440" s="1" t="s">
        <v>7387</v>
      </c>
      <c r="N1440" t="s">
        <v>33</v>
      </c>
      <c r="O1440" t="s">
        <v>34</v>
      </c>
      <c r="P1440" t="s">
        <v>35</v>
      </c>
      <c r="Q1440" t="s">
        <v>36</v>
      </c>
      <c r="R1440" t="s">
        <v>37</v>
      </c>
      <c r="S1440" t="s">
        <v>38</v>
      </c>
      <c r="T1440" t="s">
        <v>39</v>
      </c>
      <c r="U1440" t="s">
        <v>40</v>
      </c>
      <c r="V1440" t="s">
        <v>41</v>
      </c>
      <c r="W1440" t="s">
        <v>42</v>
      </c>
      <c r="X1440" t="s">
        <v>43</v>
      </c>
    </row>
    <row r="1441" spans="1:24" ht="13.5" customHeight="1" x14ac:dyDescent="0.45">
      <c r="A1441" t="s">
        <v>7388</v>
      </c>
      <c r="H1441" t="s">
        <v>7389</v>
      </c>
      <c r="I1441" t="s">
        <v>46</v>
      </c>
      <c r="K1441" t="s">
        <v>109</v>
      </c>
      <c r="L1441" s="32" t="s">
        <v>2302</v>
      </c>
      <c r="O1441" t="s">
        <v>34</v>
      </c>
      <c r="P1441" t="s">
        <v>35</v>
      </c>
      <c r="Q1441" t="s">
        <v>49</v>
      </c>
    </row>
    <row r="1442" spans="1:24" ht="13.5" customHeight="1" x14ac:dyDescent="0.45">
      <c r="A1442" t="s">
        <v>7390</v>
      </c>
      <c r="B1442" t="s">
        <v>25</v>
      </c>
      <c r="C1442" t="s">
        <v>25</v>
      </c>
      <c r="D1442" t="s">
        <v>7391</v>
      </c>
      <c r="E1442" t="s">
        <v>7392</v>
      </c>
      <c r="F1442">
        <v>10.1111</v>
      </c>
      <c r="G1442" s="45">
        <v>14783231</v>
      </c>
      <c r="H1442" t="s">
        <v>7393</v>
      </c>
      <c r="I1442" s="6" t="s">
        <v>29</v>
      </c>
      <c r="J1442" t="s">
        <v>7394</v>
      </c>
      <c r="K1442" t="s">
        <v>100</v>
      </c>
      <c r="L1442" s="32" t="s">
        <v>10232</v>
      </c>
      <c r="M1442" s="1" t="s">
        <v>7394</v>
      </c>
      <c r="N1442" t="s">
        <v>33</v>
      </c>
      <c r="O1442" t="s">
        <v>34</v>
      </c>
      <c r="P1442" t="s">
        <v>35</v>
      </c>
      <c r="Q1442" t="s">
        <v>61</v>
      </c>
      <c r="R1442" t="s">
        <v>172</v>
      </c>
      <c r="S1442" t="s">
        <v>38</v>
      </c>
      <c r="T1442" t="s">
        <v>39</v>
      </c>
      <c r="U1442" t="s">
        <v>40</v>
      </c>
      <c r="V1442" t="s">
        <v>41</v>
      </c>
      <c r="W1442" t="s">
        <v>42</v>
      </c>
      <c r="X1442" t="s">
        <v>53</v>
      </c>
    </row>
    <row r="1443" spans="1:24" ht="13.5" customHeight="1" x14ac:dyDescent="0.45">
      <c r="A1443" t="s">
        <v>7388</v>
      </c>
      <c r="E1443" t="s">
        <v>7395</v>
      </c>
      <c r="G1443" s="45">
        <v>29941393</v>
      </c>
      <c r="H1443" t="s">
        <v>7396</v>
      </c>
      <c r="I1443" s="6" t="s">
        <v>46</v>
      </c>
      <c r="J1443" s="1" t="s">
        <v>294</v>
      </c>
      <c r="K1443" t="s">
        <v>109</v>
      </c>
      <c r="L1443" s="32" t="s">
        <v>4711</v>
      </c>
      <c r="M1443" s="1" t="s">
        <v>7397</v>
      </c>
      <c r="N1443" t="s">
        <v>46</v>
      </c>
      <c r="O1443" t="s">
        <v>34</v>
      </c>
      <c r="P1443" t="s">
        <v>102</v>
      </c>
      <c r="Q1443" s="2" t="s">
        <v>77</v>
      </c>
      <c r="R1443" t="s">
        <v>50</v>
      </c>
      <c r="S1443" t="s">
        <v>38</v>
      </c>
      <c r="T1443" t="s">
        <v>39</v>
      </c>
      <c r="U1443" t="s">
        <v>40</v>
      </c>
      <c r="V1443" t="s">
        <v>81</v>
      </c>
      <c r="W1443" t="s">
        <v>42</v>
      </c>
      <c r="X1443" t="s">
        <v>53</v>
      </c>
    </row>
    <row r="1444" spans="1:24" ht="13.5" customHeight="1" x14ac:dyDescent="0.45">
      <c r="A1444" t="s">
        <v>7398</v>
      </c>
      <c r="B1444" t="s">
        <v>25</v>
      </c>
      <c r="C1444" t="s">
        <v>25</v>
      </c>
      <c r="D1444" t="s">
        <v>7399</v>
      </c>
      <c r="E1444" t="s">
        <v>7400</v>
      </c>
      <c r="F1444">
        <v>10.100199999999999</v>
      </c>
      <c r="G1444" s="45">
        <v>15276473</v>
      </c>
      <c r="H1444" t="s">
        <v>7401</v>
      </c>
      <c r="I1444" s="6" t="s">
        <v>29</v>
      </c>
      <c r="J1444" t="s">
        <v>7402</v>
      </c>
      <c r="K1444" s="9" t="s">
        <v>59</v>
      </c>
      <c r="L1444" s="32" t="s">
        <v>611</v>
      </c>
      <c r="M1444" s="1" t="s">
        <v>237</v>
      </c>
      <c r="N1444" t="s">
        <v>33</v>
      </c>
      <c r="O1444" t="s">
        <v>34</v>
      </c>
      <c r="P1444" t="s">
        <v>35</v>
      </c>
      <c r="Q1444" t="s">
        <v>61</v>
      </c>
      <c r="R1444" t="s">
        <v>172</v>
      </c>
      <c r="S1444" t="s">
        <v>38</v>
      </c>
      <c r="T1444" t="s">
        <v>39</v>
      </c>
      <c r="U1444" t="s">
        <v>40</v>
      </c>
      <c r="V1444" t="s">
        <v>80</v>
      </c>
      <c r="W1444" t="s">
        <v>42</v>
      </c>
      <c r="X1444" t="s">
        <v>53</v>
      </c>
    </row>
    <row r="1445" spans="1:24" ht="12.75" customHeight="1" x14ac:dyDescent="0.45">
      <c r="A1445" t="s">
        <v>7403</v>
      </c>
      <c r="B1445" t="s">
        <v>25</v>
      </c>
      <c r="C1445" t="s">
        <v>25</v>
      </c>
      <c r="D1445" t="s">
        <v>7404</v>
      </c>
      <c r="E1445" t="s">
        <v>7405</v>
      </c>
      <c r="F1445">
        <v>10.1111</v>
      </c>
      <c r="G1445" s="45">
        <v>20571615</v>
      </c>
      <c r="H1445" t="s">
        <v>7406</v>
      </c>
      <c r="I1445" s="6" t="s">
        <v>29</v>
      </c>
      <c r="J1445" t="s">
        <v>7407</v>
      </c>
      <c r="K1445" t="s">
        <v>1587</v>
      </c>
      <c r="L1445" s="32" t="s">
        <v>232</v>
      </c>
      <c r="M1445" s="1" t="s">
        <v>7407</v>
      </c>
      <c r="N1445" t="s">
        <v>33</v>
      </c>
      <c r="O1445" t="s">
        <v>34</v>
      </c>
      <c r="P1445" t="s">
        <v>35</v>
      </c>
      <c r="Q1445" t="s">
        <v>36</v>
      </c>
      <c r="R1445" t="s">
        <v>80</v>
      </c>
      <c r="S1445" t="s">
        <v>38</v>
      </c>
      <c r="T1445" t="s">
        <v>39</v>
      </c>
      <c r="U1445" t="s">
        <v>40</v>
      </c>
      <c r="V1445" t="s">
        <v>81</v>
      </c>
      <c r="W1445" t="s">
        <v>42</v>
      </c>
      <c r="X1445" t="s">
        <v>115</v>
      </c>
    </row>
    <row r="1446" spans="1:24" ht="12.75" customHeight="1" x14ac:dyDescent="0.45">
      <c r="A1446" t="s">
        <v>7408</v>
      </c>
      <c r="B1446" t="s">
        <v>25</v>
      </c>
      <c r="C1446" t="s">
        <v>25</v>
      </c>
      <c r="D1446" t="s">
        <v>7409</v>
      </c>
      <c r="E1446" t="s">
        <v>7410</v>
      </c>
      <c r="F1446">
        <v>10.1111</v>
      </c>
      <c r="G1446" s="45">
        <v>17575672</v>
      </c>
      <c r="H1446" t="s">
        <v>7411</v>
      </c>
      <c r="I1446" s="6" t="s">
        <v>29</v>
      </c>
      <c r="J1446" t="s">
        <v>7412</v>
      </c>
      <c r="K1446" t="s">
        <v>1587</v>
      </c>
      <c r="L1446" s="32" t="s">
        <v>889</v>
      </c>
      <c r="M1446" s="1" t="s">
        <v>7412</v>
      </c>
      <c r="N1446" t="s">
        <v>33</v>
      </c>
      <c r="O1446" t="s">
        <v>34</v>
      </c>
      <c r="P1446" t="s">
        <v>35</v>
      </c>
      <c r="Q1446" t="s">
        <v>61</v>
      </c>
      <c r="R1446" t="s">
        <v>172</v>
      </c>
      <c r="S1446" t="s">
        <v>38</v>
      </c>
      <c r="T1446" t="s">
        <v>39</v>
      </c>
      <c r="U1446" t="s">
        <v>40</v>
      </c>
      <c r="V1446" t="s">
        <v>41</v>
      </c>
      <c r="W1446" t="s">
        <v>42</v>
      </c>
      <c r="X1446" t="s">
        <v>53</v>
      </c>
    </row>
    <row r="1447" spans="1:24" ht="13.5" customHeight="1" x14ac:dyDescent="0.45">
      <c r="A1447" t="s">
        <v>7413</v>
      </c>
      <c r="B1447" t="s">
        <v>25</v>
      </c>
      <c r="C1447" t="s">
        <v>25</v>
      </c>
      <c r="D1447" t="s">
        <v>7414</v>
      </c>
      <c r="E1447" t="s">
        <v>7415</v>
      </c>
      <c r="F1447">
        <v>10.100199999999999</v>
      </c>
      <c r="G1447" s="45">
        <v>15576833</v>
      </c>
      <c r="H1447" t="s">
        <v>7416</v>
      </c>
      <c r="I1447" s="6" t="s">
        <v>29</v>
      </c>
      <c r="J1447" s="8" t="s">
        <v>74</v>
      </c>
      <c r="K1447" t="s">
        <v>100</v>
      </c>
      <c r="L1447" s="32" t="s">
        <v>10236</v>
      </c>
      <c r="M1447" s="1" t="s">
        <v>237</v>
      </c>
      <c r="N1447" t="s">
        <v>33</v>
      </c>
      <c r="O1447" t="s">
        <v>34</v>
      </c>
      <c r="P1447" t="s">
        <v>35</v>
      </c>
      <c r="Q1447" t="s">
        <v>61</v>
      </c>
      <c r="R1447" t="s">
        <v>50</v>
      </c>
      <c r="S1447" t="s">
        <v>38</v>
      </c>
      <c r="T1447" t="s">
        <v>39</v>
      </c>
      <c r="U1447" t="s">
        <v>40</v>
      </c>
      <c r="V1447" t="s">
        <v>41</v>
      </c>
      <c r="W1447" t="s">
        <v>42</v>
      </c>
      <c r="X1447" t="s">
        <v>53</v>
      </c>
    </row>
    <row r="1448" spans="1:24" ht="13.5" customHeight="1" x14ac:dyDescent="0.45">
      <c r="A1448" t="s">
        <v>7417</v>
      </c>
      <c r="B1448" t="s">
        <v>25</v>
      </c>
      <c r="C1448" t="s">
        <v>25</v>
      </c>
      <c r="D1448" t="s">
        <v>7418</v>
      </c>
      <c r="E1448" t="s">
        <v>7419</v>
      </c>
      <c r="F1448">
        <v>10.100199999999999</v>
      </c>
      <c r="G1448" s="45">
        <v>15227243</v>
      </c>
      <c r="H1448" t="s">
        <v>7420</v>
      </c>
      <c r="I1448" s="6" t="s">
        <v>29</v>
      </c>
      <c r="J1448" t="s">
        <v>7421</v>
      </c>
      <c r="K1448" t="s">
        <v>100</v>
      </c>
      <c r="L1448" s="32" t="s">
        <v>152</v>
      </c>
      <c r="M1448" s="1" t="s">
        <v>7421</v>
      </c>
      <c r="N1448" t="s">
        <v>33</v>
      </c>
      <c r="O1448" t="s">
        <v>34</v>
      </c>
      <c r="P1448" t="s">
        <v>35</v>
      </c>
      <c r="Q1448" t="s">
        <v>61</v>
      </c>
      <c r="R1448" t="s">
        <v>37</v>
      </c>
      <c r="S1448" t="s">
        <v>38</v>
      </c>
      <c r="T1448" t="s">
        <v>39</v>
      </c>
      <c r="U1448" t="s">
        <v>40</v>
      </c>
      <c r="V1448" t="s">
        <v>41</v>
      </c>
      <c r="W1448" t="s">
        <v>42</v>
      </c>
      <c r="X1448" t="s">
        <v>53</v>
      </c>
    </row>
    <row r="1449" spans="1:24" ht="13.5" customHeight="1" x14ac:dyDescent="0.45">
      <c r="A1449" t="s">
        <v>7422</v>
      </c>
      <c r="B1449">
        <v>2127</v>
      </c>
      <c r="C1449" t="s">
        <v>25</v>
      </c>
      <c r="D1449" t="s">
        <v>7423</v>
      </c>
      <c r="E1449" t="s">
        <v>7424</v>
      </c>
      <c r="F1449">
        <v>10.100199999999999</v>
      </c>
      <c r="G1449" s="45">
        <v>16165195</v>
      </c>
      <c r="H1449" t="s">
        <v>7425</v>
      </c>
      <c r="I1449" s="6" t="s">
        <v>29</v>
      </c>
      <c r="J1449" s="8" t="s">
        <v>74</v>
      </c>
      <c r="K1449" t="s">
        <v>100</v>
      </c>
      <c r="L1449" s="32" t="s">
        <v>197</v>
      </c>
      <c r="M1449" s="1" t="s">
        <v>237</v>
      </c>
      <c r="N1449" t="s">
        <v>78</v>
      </c>
      <c r="O1449" t="s">
        <v>34</v>
      </c>
      <c r="P1449" t="s">
        <v>102</v>
      </c>
      <c r="Q1449" t="s">
        <v>61</v>
      </c>
      <c r="R1449" t="s">
        <v>172</v>
      </c>
      <c r="S1449" t="s">
        <v>38</v>
      </c>
      <c r="T1449" t="s">
        <v>39</v>
      </c>
      <c r="U1449" t="s">
        <v>7426</v>
      </c>
      <c r="V1449" t="s">
        <v>41</v>
      </c>
      <c r="W1449" t="s">
        <v>42</v>
      </c>
      <c r="X1449" t="s">
        <v>53</v>
      </c>
    </row>
    <row r="1450" spans="1:24" ht="13.5" customHeight="1" x14ac:dyDescent="0.45">
      <c r="A1450" t="s">
        <v>7427</v>
      </c>
      <c r="B1450">
        <v>2261</v>
      </c>
      <c r="C1450" t="s">
        <v>25</v>
      </c>
      <c r="D1450" t="s">
        <v>7428</v>
      </c>
      <c r="E1450" t="s">
        <v>7429</v>
      </c>
      <c r="F1450">
        <v>10.100199999999999</v>
      </c>
      <c r="G1450" s="45">
        <v>15213935</v>
      </c>
      <c r="H1450" t="s">
        <v>7430</v>
      </c>
      <c r="I1450" s="6" t="s">
        <v>29</v>
      </c>
      <c r="J1450" s="8" t="s">
        <v>74</v>
      </c>
      <c r="K1450" t="s">
        <v>100</v>
      </c>
      <c r="L1450" s="32" t="s">
        <v>2087</v>
      </c>
      <c r="M1450" s="1" t="s">
        <v>237</v>
      </c>
      <c r="N1450" t="s">
        <v>78</v>
      </c>
      <c r="O1450" t="s">
        <v>34</v>
      </c>
      <c r="P1450" t="s">
        <v>102</v>
      </c>
      <c r="Q1450" t="s">
        <v>61</v>
      </c>
      <c r="R1450" t="s">
        <v>172</v>
      </c>
      <c r="S1450" t="s">
        <v>38</v>
      </c>
      <c r="T1450" t="s">
        <v>39</v>
      </c>
      <c r="U1450" t="s">
        <v>7431</v>
      </c>
      <c r="V1450" t="s">
        <v>41</v>
      </c>
      <c r="W1450" t="s">
        <v>42</v>
      </c>
      <c r="X1450" t="s">
        <v>53</v>
      </c>
    </row>
    <row r="1451" spans="1:24" ht="13.5" customHeight="1" x14ac:dyDescent="0.45">
      <c r="A1451" t="s">
        <v>7432</v>
      </c>
      <c r="B1451">
        <v>2264</v>
      </c>
      <c r="C1451" t="s">
        <v>25</v>
      </c>
      <c r="D1451" t="s">
        <v>7433</v>
      </c>
      <c r="E1451" t="s">
        <v>7434</v>
      </c>
      <c r="F1451">
        <v>10.100199999999999</v>
      </c>
      <c r="G1451" s="45">
        <v>14392054</v>
      </c>
      <c r="H1451" t="s">
        <v>7435</v>
      </c>
      <c r="I1451" s="6" t="s">
        <v>46</v>
      </c>
      <c r="J1451" s="8" t="s">
        <v>294</v>
      </c>
      <c r="K1451" t="s">
        <v>109</v>
      </c>
      <c r="L1451" s="32" t="s">
        <v>226</v>
      </c>
      <c r="M1451" s="1" t="s">
        <v>7436</v>
      </c>
      <c r="N1451" t="s">
        <v>46</v>
      </c>
      <c r="O1451" t="s">
        <v>34</v>
      </c>
      <c r="P1451" t="s">
        <v>35</v>
      </c>
      <c r="Q1451" t="s">
        <v>49</v>
      </c>
      <c r="R1451" t="s">
        <v>172</v>
      </c>
      <c r="S1451" t="s">
        <v>38</v>
      </c>
      <c r="T1451" t="s">
        <v>39</v>
      </c>
      <c r="U1451" s="1" t="s">
        <v>7437</v>
      </c>
      <c r="V1451" t="s">
        <v>41</v>
      </c>
      <c r="W1451" t="s">
        <v>42</v>
      </c>
      <c r="X1451" t="s">
        <v>53</v>
      </c>
    </row>
    <row r="1452" spans="1:24" ht="13.5" customHeight="1" x14ac:dyDescent="0.45">
      <c r="A1452" t="s">
        <v>7438</v>
      </c>
      <c r="B1452">
        <v>2263</v>
      </c>
      <c r="C1452" t="s">
        <v>25</v>
      </c>
      <c r="D1452" t="s">
        <v>7439</v>
      </c>
      <c r="E1452" t="s">
        <v>7440</v>
      </c>
      <c r="F1452">
        <v>10.100199999999999</v>
      </c>
      <c r="G1452" s="45">
        <v>15213927</v>
      </c>
      <c r="H1452" t="s">
        <v>7441</v>
      </c>
      <c r="I1452" s="6" t="s">
        <v>29</v>
      </c>
      <c r="J1452" s="8" t="s">
        <v>74</v>
      </c>
      <c r="K1452" t="s">
        <v>100</v>
      </c>
      <c r="L1452" s="32" t="s">
        <v>674</v>
      </c>
      <c r="M1452" s="1" t="s">
        <v>237</v>
      </c>
      <c r="N1452" t="s">
        <v>78</v>
      </c>
      <c r="O1452" t="s">
        <v>34</v>
      </c>
      <c r="P1452" t="s">
        <v>102</v>
      </c>
      <c r="Q1452" t="s">
        <v>61</v>
      </c>
      <c r="R1452" t="s">
        <v>172</v>
      </c>
      <c r="S1452" t="s">
        <v>38</v>
      </c>
      <c r="T1452" t="s">
        <v>39</v>
      </c>
      <c r="U1452" t="s">
        <v>7442</v>
      </c>
      <c r="V1452" t="s">
        <v>41</v>
      </c>
      <c r="W1452" t="s">
        <v>42</v>
      </c>
      <c r="X1452" t="s">
        <v>53</v>
      </c>
    </row>
    <row r="1453" spans="1:24" ht="13.5" customHeight="1" x14ac:dyDescent="0.45">
      <c r="A1453" t="s">
        <v>7443</v>
      </c>
      <c r="B1453">
        <v>2465</v>
      </c>
      <c r="C1453" t="s">
        <v>25</v>
      </c>
      <c r="D1453" t="s">
        <v>7444</v>
      </c>
      <c r="E1453" t="s">
        <v>7445</v>
      </c>
      <c r="F1453">
        <v>10.100199999999999</v>
      </c>
      <c r="G1453" s="45">
        <v>18628338</v>
      </c>
      <c r="H1453" t="s">
        <v>7446</v>
      </c>
      <c r="I1453" s="6" t="s">
        <v>29</v>
      </c>
      <c r="J1453" s="8" t="s">
        <v>74</v>
      </c>
      <c r="K1453" t="s">
        <v>100</v>
      </c>
      <c r="L1453" s="32" t="s">
        <v>122</v>
      </c>
      <c r="M1453" s="1" t="s">
        <v>237</v>
      </c>
      <c r="N1453" t="s">
        <v>78</v>
      </c>
      <c r="O1453" t="s">
        <v>34</v>
      </c>
      <c r="P1453" t="s">
        <v>102</v>
      </c>
      <c r="Q1453" t="s">
        <v>61</v>
      </c>
      <c r="R1453" t="s">
        <v>172</v>
      </c>
      <c r="S1453" t="s">
        <v>38</v>
      </c>
      <c r="T1453" t="s">
        <v>39</v>
      </c>
      <c r="U1453" t="s">
        <v>7447</v>
      </c>
      <c r="V1453" t="s">
        <v>41</v>
      </c>
      <c r="W1453" t="s">
        <v>42</v>
      </c>
      <c r="X1453" t="s">
        <v>53</v>
      </c>
    </row>
    <row r="1454" spans="1:24" ht="13.5" customHeight="1" x14ac:dyDescent="0.45">
      <c r="A1454" t="s">
        <v>7448</v>
      </c>
      <c r="B1454">
        <v>2265</v>
      </c>
      <c r="C1454" t="s">
        <v>25</v>
      </c>
      <c r="D1454" t="s">
        <v>7449</v>
      </c>
      <c r="E1454" t="s">
        <v>7450</v>
      </c>
      <c r="F1454">
        <v>10.100199999999999</v>
      </c>
      <c r="G1454" s="45">
        <v>15213900</v>
      </c>
      <c r="H1454" t="s">
        <v>7451</v>
      </c>
      <c r="I1454" s="6" t="s">
        <v>29</v>
      </c>
      <c r="J1454" s="8" t="s">
        <v>74</v>
      </c>
      <c r="K1454" t="s">
        <v>100</v>
      </c>
      <c r="L1454" s="32" t="s">
        <v>2243</v>
      </c>
      <c r="M1454" s="1" t="s">
        <v>237</v>
      </c>
      <c r="N1454" t="s">
        <v>78</v>
      </c>
      <c r="O1454" t="s">
        <v>34</v>
      </c>
      <c r="P1454" t="s">
        <v>102</v>
      </c>
      <c r="Q1454" t="s">
        <v>61</v>
      </c>
      <c r="R1454" t="s">
        <v>172</v>
      </c>
      <c r="S1454" t="s">
        <v>38</v>
      </c>
      <c r="T1454" t="s">
        <v>93</v>
      </c>
      <c r="U1454" t="s">
        <v>7452</v>
      </c>
      <c r="V1454" t="s">
        <v>41</v>
      </c>
      <c r="W1454" t="s">
        <v>42</v>
      </c>
      <c r="X1454" t="s">
        <v>53</v>
      </c>
    </row>
    <row r="1455" spans="1:24" ht="13.5" customHeight="1" x14ac:dyDescent="0.45">
      <c r="A1455" t="s">
        <v>7453</v>
      </c>
      <c r="B1455">
        <v>2262</v>
      </c>
      <c r="C1455" t="s">
        <v>25</v>
      </c>
      <c r="D1455" t="s">
        <v>7454</v>
      </c>
      <c r="E1455" t="s">
        <v>7455</v>
      </c>
      <c r="F1455">
        <v>10.100199999999999</v>
      </c>
      <c r="G1455" s="45">
        <v>15213919</v>
      </c>
      <c r="H1455" t="s">
        <v>7456</v>
      </c>
      <c r="I1455" s="6" t="s">
        <v>29</v>
      </c>
      <c r="J1455" s="8" t="s">
        <v>74</v>
      </c>
      <c r="K1455" t="s">
        <v>100</v>
      </c>
      <c r="L1455" s="32" t="s">
        <v>5256</v>
      </c>
      <c r="M1455" s="1" t="s">
        <v>237</v>
      </c>
      <c r="N1455" t="s">
        <v>78</v>
      </c>
      <c r="O1455" t="s">
        <v>34</v>
      </c>
      <c r="P1455" t="s">
        <v>102</v>
      </c>
      <c r="Q1455" t="s">
        <v>61</v>
      </c>
      <c r="R1455" t="s">
        <v>172</v>
      </c>
      <c r="S1455" t="s">
        <v>38</v>
      </c>
      <c r="T1455" t="s">
        <v>39</v>
      </c>
      <c r="U1455" t="s">
        <v>7457</v>
      </c>
      <c r="V1455" t="s">
        <v>41</v>
      </c>
      <c r="W1455" t="s">
        <v>42</v>
      </c>
      <c r="X1455" t="s">
        <v>53</v>
      </c>
    </row>
    <row r="1456" spans="1:24" ht="13.5" customHeight="1" x14ac:dyDescent="0.45">
      <c r="A1456" t="s">
        <v>7458</v>
      </c>
      <c r="B1456" t="s">
        <v>25</v>
      </c>
      <c r="C1456" t="s">
        <v>25</v>
      </c>
      <c r="D1456" t="s">
        <v>7459</v>
      </c>
      <c r="E1456" t="s">
        <v>7460</v>
      </c>
      <c r="F1456">
        <v>10.100199999999999</v>
      </c>
      <c r="G1456" s="45" t="s">
        <v>7461</v>
      </c>
      <c r="H1456" t="s">
        <v>7462</v>
      </c>
      <c r="I1456" s="6" t="s">
        <v>29</v>
      </c>
      <c r="J1456" t="s">
        <v>7463</v>
      </c>
      <c r="K1456" t="s">
        <v>100</v>
      </c>
      <c r="L1456" s="32" t="s">
        <v>3115</v>
      </c>
      <c r="M1456" s="1" t="s">
        <v>7463</v>
      </c>
      <c r="N1456" t="s">
        <v>33</v>
      </c>
      <c r="O1456" t="s">
        <v>34</v>
      </c>
      <c r="P1456" t="s">
        <v>35</v>
      </c>
      <c r="Q1456" t="s">
        <v>61</v>
      </c>
      <c r="R1456" t="s">
        <v>50</v>
      </c>
      <c r="S1456" t="s">
        <v>38</v>
      </c>
      <c r="T1456" t="s">
        <v>39</v>
      </c>
      <c r="U1456" t="s">
        <v>40</v>
      </c>
      <c r="V1456" t="s">
        <v>41</v>
      </c>
      <c r="W1456" t="s">
        <v>42</v>
      </c>
      <c r="X1456" t="s">
        <v>53</v>
      </c>
    </row>
    <row r="1457" spans="1:24" ht="13.5" customHeight="1" x14ac:dyDescent="0.45">
      <c r="A1457" t="s">
        <v>7464</v>
      </c>
      <c r="B1457" t="s">
        <v>25</v>
      </c>
      <c r="C1457" t="s">
        <v>25</v>
      </c>
      <c r="D1457" t="s">
        <v>7465</v>
      </c>
      <c r="E1457" t="s">
        <v>7466</v>
      </c>
      <c r="F1457">
        <v>10.100199999999999</v>
      </c>
      <c r="G1457" s="45">
        <v>15222594</v>
      </c>
      <c r="H1457" t="s">
        <v>7467</v>
      </c>
      <c r="I1457" s="6" t="s">
        <v>29</v>
      </c>
      <c r="J1457" t="s">
        <v>7468</v>
      </c>
      <c r="K1457" t="s">
        <v>100</v>
      </c>
      <c r="L1457" s="32" t="s">
        <v>642</v>
      </c>
      <c r="M1457" s="1" t="s">
        <v>7468</v>
      </c>
      <c r="N1457" t="s">
        <v>33</v>
      </c>
      <c r="O1457" t="s">
        <v>34</v>
      </c>
      <c r="P1457" t="s">
        <v>35</v>
      </c>
      <c r="Q1457" t="s">
        <v>61</v>
      </c>
      <c r="R1457" t="s">
        <v>172</v>
      </c>
      <c r="S1457" t="s">
        <v>38</v>
      </c>
      <c r="T1457" t="s">
        <v>39</v>
      </c>
      <c r="U1457" t="s">
        <v>40</v>
      </c>
      <c r="V1457" t="s">
        <v>41</v>
      </c>
      <c r="W1457" t="s">
        <v>42</v>
      </c>
      <c r="X1457" t="s">
        <v>53</v>
      </c>
    </row>
    <row r="1458" spans="1:24" ht="13.5" customHeight="1" x14ac:dyDescent="0.45">
      <c r="A1458" t="s">
        <v>7469</v>
      </c>
      <c r="B1458" t="s">
        <v>25</v>
      </c>
      <c r="C1458" t="s">
        <v>25</v>
      </c>
      <c r="D1458" t="s">
        <v>7470</v>
      </c>
      <c r="E1458" t="s">
        <v>7471</v>
      </c>
      <c r="F1458">
        <v>10.100199999999999</v>
      </c>
      <c r="G1458" s="45">
        <v>23258608</v>
      </c>
      <c r="H1458" t="s">
        <v>7472</v>
      </c>
      <c r="I1458" t="s">
        <v>86</v>
      </c>
      <c r="J1458" t="s">
        <v>77</v>
      </c>
      <c r="K1458" t="s">
        <v>486</v>
      </c>
      <c r="L1458" s="32" t="s">
        <v>77</v>
      </c>
      <c r="M1458" t="s">
        <v>77</v>
      </c>
      <c r="N1458" t="s">
        <v>33</v>
      </c>
      <c r="O1458" t="s">
        <v>34</v>
      </c>
      <c r="P1458" t="s">
        <v>35</v>
      </c>
      <c r="Q1458" t="s">
        <v>36</v>
      </c>
      <c r="R1458" t="s">
        <v>172</v>
      </c>
      <c r="S1458" t="s">
        <v>38</v>
      </c>
      <c r="T1458" t="s">
        <v>39</v>
      </c>
      <c r="U1458" t="s">
        <v>40</v>
      </c>
      <c r="V1458" t="s">
        <v>81</v>
      </c>
      <c r="W1458" t="s">
        <v>42</v>
      </c>
      <c r="X1458" t="s">
        <v>87</v>
      </c>
    </row>
    <row r="1459" spans="1:24" ht="13.5" customHeight="1" x14ac:dyDescent="0.45">
      <c r="A1459" t="s">
        <v>7473</v>
      </c>
      <c r="B1459" t="s">
        <v>25</v>
      </c>
      <c r="C1459" t="s">
        <v>25</v>
      </c>
      <c r="D1459" t="s">
        <v>7474</v>
      </c>
      <c r="E1459" t="s">
        <v>7475</v>
      </c>
      <c r="F1459">
        <v>10.1111</v>
      </c>
      <c r="G1459" s="45">
        <v>13652907</v>
      </c>
      <c r="H1459" t="s">
        <v>7476</v>
      </c>
      <c r="I1459" s="6" t="s">
        <v>29</v>
      </c>
      <c r="J1459" t="s">
        <v>7477</v>
      </c>
      <c r="K1459" t="s">
        <v>100</v>
      </c>
      <c r="L1459" s="32" t="s">
        <v>724</v>
      </c>
      <c r="M1459" s="1" t="s">
        <v>7477</v>
      </c>
      <c r="N1459" t="s">
        <v>33</v>
      </c>
      <c r="O1459" t="s">
        <v>34</v>
      </c>
      <c r="P1459" t="s">
        <v>35</v>
      </c>
      <c r="Q1459" t="s">
        <v>61</v>
      </c>
      <c r="R1459" t="s">
        <v>50</v>
      </c>
      <c r="S1459" t="s">
        <v>38</v>
      </c>
      <c r="T1459" t="s">
        <v>39</v>
      </c>
      <c r="U1459" t="s">
        <v>7478</v>
      </c>
      <c r="V1459" t="s">
        <v>80</v>
      </c>
      <c r="W1459" t="s">
        <v>42</v>
      </c>
      <c r="X1459" t="s">
        <v>43</v>
      </c>
    </row>
    <row r="1460" spans="1:24" ht="13.5" customHeight="1" x14ac:dyDescent="0.45">
      <c r="A1460" t="s">
        <v>7479</v>
      </c>
      <c r="B1460" t="s">
        <v>25</v>
      </c>
      <c r="C1460" t="s">
        <v>25</v>
      </c>
      <c r="D1460" t="s">
        <v>7480</v>
      </c>
      <c r="E1460" t="s">
        <v>7481</v>
      </c>
      <c r="F1460">
        <v>10.100199999999999</v>
      </c>
      <c r="G1460" s="45">
        <v>15308286</v>
      </c>
      <c r="H1460" t="s">
        <v>7482</v>
      </c>
      <c r="I1460" t="s">
        <v>86</v>
      </c>
      <c r="J1460" t="s">
        <v>77</v>
      </c>
      <c r="K1460" t="s">
        <v>486</v>
      </c>
      <c r="L1460" s="32" t="s">
        <v>77</v>
      </c>
      <c r="M1460" t="s">
        <v>77</v>
      </c>
      <c r="N1460" t="s">
        <v>33</v>
      </c>
      <c r="O1460" t="s">
        <v>34</v>
      </c>
      <c r="P1460" t="s">
        <v>35</v>
      </c>
      <c r="Q1460" t="s">
        <v>36</v>
      </c>
      <c r="R1460" t="s">
        <v>172</v>
      </c>
      <c r="S1460" t="s">
        <v>38</v>
      </c>
      <c r="T1460" t="s">
        <v>39</v>
      </c>
      <c r="U1460" t="s">
        <v>40</v>
      </c>
      <c r="V1460" t="s">
        <v>81</v>
      </c>
      <c r="W1460" t="s">
        <v>42</v>
      </c>
      <c r="X1460" t="s">
        <v>87</v>
      </c>
    </row>
    <row r="1461" spans="1:24" ht="13.5" customHeight="1" x14ac:dyDescent="0.45">
      <c r="A1461" t="s">
        <v>7483</v>
      </c>
      <c r="B1461" t="s">
        <v>25</v>
      </c>
      <c r="C1461" t="s">
        <v>25</v>
      </c>
      <c r="D1461" t="s">
        <v>7484</v>
      </c>
      <c r="E1461" t="s">
        <v>7485</v>
      </c>
      <c r="F1461">
        <v>10.100199999999999</v>
      </c>
      <c r="G1461" s="45">
        <v>10991468</v>
      </c>
      <c r="H1461" t="s">
        <v>7486</v>
      </c>
      <c r="I1461" s="6" t="s">
        <v>29</v>
      </c>
      <c r="J1461" t="s">
        <v>7487</v>
      </c>
      <c r="K1461" t="s">
        <v>100</v>
      </c>
      <c r="L1461" s="32" t="s">
        <v>3392</v>
      </c>
      <c r="M1461" s="1" t="s">
        <v>7487</v>
      </c>
      <c r="N1461" t="s">
        <v>33</v>
      </c>
      <c r="O1461" t="s">
        <v>34</v>
      </c>
      <c r="P1461" t="s">
        <v>35</v>
      </c>
      <c r="Q1461" t="s">
        <v>36</v>
      </c>
      <c r="R1461" t="s">
        <v>50</v>
      </c>
      <c r="S1461" t="s">
        <v>38</v>
      </c>
      <c r="T1461" t="s">
        <v>39</v>
      </c>
      <c r="U1461" t="s">
        <v>40</v>
      </c>
      <c r="V1461" t="s">
        <v>41</v>
      </c>
      <c r="W1461" t="s">
        <v>42</v>
      </c>
      <c r="X1461" t="s">
        <v>43</v>
      </c>
    </row>
    <row r="1462" spans="1:24" ht="13.5" customHeight="1" x14ac:dyDescent="0.45">
      <c r="A1462" t="s">
        <v>7488</v>
      </c>
      <c r="B1462" t="s">
        <v>25</v>
      </c>
      <c r="C1462" t="s">
        <v>25</v>
      </c>
      <c r="D1462" t="s">
        <v>7489</v>
      </c>
      <c r="E1462" t="s">
        <v>7490</v>
      </c>
      <c r="F1462">
        <v>10.1111</v>
      </c>
      <c r="G1462" s="45">
        <v>14679957</v>
      </c>
      <c r="H1462" t="s">
        <v>7491</v>
      </c>
      <c r="I1462" s="6" t="s">
        <v>29</v>
      </c>
      <c r="J1462" t="s">
        <v>7492</v>
      </c>
      <c r="K1462" t="s">
        <v>100</v>
      </c>
      <c r="L1462" s="32" t="s">
        <v>2302</v>
      </c>
      <c r="M1462" s="1" t="s">
        <v>7492</v>
      </c>
      <c r="N1462" t="s">
        <v>33</v>
      </c>
      <c r="O1462" t="s">
        <v>34</v>
      </c>
      <c r="P1462" t="s">
        <v>35</v>
      </c>
      <c r="Q1462" t="s">
        <v>36</v>
      </c>
      <c r="R1462" t="s">
        <v>172</v>
      </c>
      <c r="S1462" t="s">
        <v>38</v>
      </c>
      <c r="T1462" t="s">
        <v>39</v>
      </c>
      <c r="U1462" t="s">
        <v>40</v>
      </c>
      <c r="V1462" t="s">
        <v>41</v>
      </c>
      <c r="W1462" t="s">
        <v>42</v>
      </c>
      <c r="X1462" t="s">
        <v>53</v>
      </c>
    </row>
    <row r="1463" spans="1:24" ht="13.5" customHeight="1" x14ac:dyDescent="0.45">
      <c r="A1463" t="s">
        <v>7493</v>
      </c>
      <c r="B1463" t="s">
        <v>25</v>
      </c>
      <c r="C1463" t="s">
        <v>25</v>
      </c>
      <c r="D1463" t="s">
        <v>7494</v>
      </c>
      <c r="E1463" t="s">
        <v>7495</v>
      </c>
      <c r="F1463">
        <v>10.1111</v>
      </c>
      <c r="G1463" s="45">
        <v>14390485</v>
      </c>
      <c r="H1463" t="s">
        <v>7496</v>
      </c>
      <c r="I1463" s="6" t="s">
        <v>29</v>
      </c>
      <c r="J1463" t="s">
        <v>7497</v>
      </c>
      <c r="K1463" t="s">
        <v>100</v>
      </c>
      <c r="L1463" s="32" t="s">
        <v>250</v>
      </c>
      <c r="M1463" s="1" t="s">
        <v>7497</v>
      </c>
      <c r="N1463" t="s">
        <v>78</v>
      </c>
      <c r="O1463" t="s">
        <v>34</v>
      </c>
      <c r="P1463" t="s">
        <v>102</v>
      </c>
      <c r="Q1463" t="s">
        <v>79</v>
      </c>
      <c r="R1463" t="s">
        <v>50</v>
      </c>
      <c r="S1463" t="s">
        <v>38</v>
      </c>
      <c r="T1463" t="s">
        <v>39</v>
      </c>
      <c r="U1463" t="s">
        <v>40</v>
      </c>
      <c r="V1463" t="s">
        <v>41</v>
      </c>
      <c r="W1463" t="s">
        <v>42</v>
      </c>
      <c r="X1463" t="s">
        <v>53</v>
      </c>
    </row>
    <row r="1464" spans="1:24" ht="13.5" customHeight="1" x14ac:dyDescent="0.45">
      <c r="A1464" t="s">
        <v>7498</v>
      </c>
      <c r="B1464" t="s">
        <v>25</v>
      </c>
      <c r="C1464" t="s">
        <v>25</v>
      </c>
      <c r="D1464" t="s">
        <v>7499</v>
      </c>
      <c r="E1464" t="s">
        <v>7500</v>
      </c>
      <c r="F1464">
        <v>10.1111</v>
      </c>
      <c r="G1464" s="45">
        <v>17487692</v>
      </c>
      <c r="H1464" t="s">
        <v>7501</v>
      </c>
      <c r="I1464" s="6" t="s">
        <v>29</v>
      </c>
      <c r="J1464" t="s">
        <v>7502</v>
      </c>
      <c r="K1464" t="s">
        <v>100</v>
      </c>
      <c r="L1464" s="32" t="s">
        <v>852</v>
      </c>
      <c r="M1464" s="1" t="s">
        <v>7502</v>
      </c>
      <c r="N1464" t="s">
        <v>33</v>
      </c>
      <c r="O1464" t="s">
        <v>34</v>
      </c>
      <c r="P1464" t="s">
        <v>35</v>
      </c>
      <c r="Q1464" t="s">
        <v>61</v>
      </c>
      <c r="R1464" t="s">
        <v>172</v>
      </c>
      <c r="S1464" t="s">
        <v>38</v>
      </c>
      <c r="T1464" t="s">
        <v>39</v>
      </c>
      <c r="U1464" t="s">
        <v>40</v>
      </c>
      <c r="V1464" t="s">
        <v>41</v>
      </c>
      <c r="W1464" t="s">
        <v>42</v>
      </c>
      <c r="X1464" t="s">
        <v>53</v>
      </c>
    </row>
    <row r="1465" spans="1:24" ht="13.5" customHeight="1" x14ac:dyDescent="0.45">
      <c r="A1465" t="s">
        <v>7503</v>
      </c>
      <c r="B1465" t="s">
        <v>25</v>
      </c>
      <c r="C1465" t="s">
        <v>25</v>
      </c>
      <c r="D1465" t="s">
        <v>7504</v>
      </c>
      <c r="E1465" t="s">
        <v>7505</v>
      </c>
      <c r="F1465">
        <v>10.100199999999999</v>
      </c>
      <c r="G1465" s="45">
        <v>10982787</v>
      </c>
      <c r="H1465" t="s">
        <v>7506</v>
      </c>
      <c r="I1465" s="6" t="s">
        <v>29</v>
      </c>
      <c r="J1465" t="s">
        <v>7507</v>
      </c>
      <c r="K1465" t="s">
        <v>100</v>
      </c>
      <c r="L1465" s="32" t="s">
        <v>10244</v>
      </c>
      <c r="M1465" s="1" t="s">
        <v>7507</v>
      </c>
      <c r="N1465" t="s">
        <v>33</v>
      </c>
      <c r="O1465" t="s">
        <v>34</v>
      </c>
      <c r="P1465" t="s">
        <v>35</v>
      </c>
      <c r="Q1465" t="s">
        <v>61</v>
      </c>
      <c r="R1465" t="s">
        <v>172</v>
      </c>
      <c r="S1465" t="s">
        <v>38</v>
      </c>
      <c r="T1465" t="s">
        <v>39</v>
      </c>
      <c r="U1465" t="s">
        <v>40</v>
      </c>
      <c r="V1465" t="s">
        <v>41</v>
      </c>
      <c r="W1465" t="s">
        <v>42</v>
      </c>
      <c r="X1465" t="s">
        <v>53</v>
      </c>
    </row>
    <row r="1466" spans="1:24" ht="13.5" customHeight="1" x14ac:dyDescent="0.45">
      <c r="A1466" s="38" t="s">
        <v>7508</v>
      </c>
      <c r="B1466" t="s">
        <v>7508</v>
      </c>
      <c r="E1466">
        <v>25776576</v>
      </c>
      <c r="G1466" s="45">
        <v>25776576</v>
      </c>
      <c r="H1466" t="s">
        <v>7509</v>
      </c>
      <c r="I1466" t="s">
        <v>46</v>
      </c>
      <c r="J1466" t="s">
        <v>7510</v>
      </c>
      <c r="K1466" s="9" t="s">
        <v>48</v>
      </c>
      <c r="L1466" s="32" t="s">
        <v>10265</v>
      </c>
      <c r="M1466" t="s">
        <v>7510</v>
      </c>
      <c r="N1466" t="s">
        <v>46</v>
      </c>
      <c r="O1466" t="s">
        <v>34</v>
      </c>
      <c r="P1466" t="s">
        <v>35</v>
      </c>
      <c r="Q1466" t="s">
        <v>49</v>
      </c>
      <c r="R1466" t="s">
        <v>50</v>
      </c>
      <c r="S1466" t="s">
        <v>51</v>
      </c>
      <c r="T1466" t="s">
        <v>39</v>
      </c>
      <c r="U1466" t="s">
        <v>7511</v>
      </c>
      <c r="V1466" t="s">
        <v>41</v>
      </c>
      <c r="W1466" t="s">
        <v>7511</v>
      </c>
      <c r="X1466" t="s">
        <v>53</v>
      </c>
    </row>
    <row r="1467" spans="1:24" ht="13.5" customHeight="1" x14ac:dyDescent="0.45">
      <c r="A1467" t="s">
        <v>7512</v>
      </c>
      <c r="D1467" t="s">
        <v>7513</v>
      </c>
      <c r="G1467" s="45">
        <v>25776576</v>
      </c>
      <c r="H1467" t="s">
        <v>7514</v>
      </c>
      <c r="I1467" s="6" t="s">
        <v>29</v>
      </c>
      <c r="J1467" t="s">
        <v>7515</v>
      </c>
      <c r="K1467" t="s">
        <v>100</v>
      </c>
      <c r="L1467" s="32" t="s">
        <v>399</v>
      </c>
      <c r="M1467" t="s">
        <v>7516</v>
      </c>
      <c r="N1467" t="s">
        <v>33</v>
      </c>
      <c r="O1467" t="s">
        <v>34</v>
      </c>
      <c r="P1467" t="s">
        <v>35</v>
      </c>
      <c r="Q1467" t="s">
        <v>61</v>
      </c>
      <c r="R1467" t="s">
        <v>415</v>
      </c>
      <c r="S1467" t="s">
        <v>38</v>
      </c>
      <c r="T1467" t="s">
        <v>39</v>
      </c>
      <c r="U1467" t="s">
        <v>40</v>
      </c>
      <c r="V1467" t="s">
        <v>41</v>
      </c>
      <c r="W1467" t="s">
        <v>42</v>
      </c>
      <c r="X1467" t="s">
        <v>43</v>
      </c>
    </row>
    <row r="1468" spans="1:24" ht="13.5" customHeight="1" x14ac:dyDescent="0.45">
      <c r="A1468" t="s">
        <v>7517</v>
      </c>
      <c r="B1468">
        <v>2010</v>
      </c>
      <c r="C1468" t="s">
        <v>25</v>
      </c>
      <c r="D1468" t="s">
        <v>7518</v>
      </c>
      <c r="E1468" t="s">
        <v>7519</v>
      </c>
      <c r="F1468">
        <v>10.100199999999999</v>
      </c>
      <c r="G1468" s="45">
        <v>15214176</v>
      </c>
      <c r="H1468" t="s">
        <v>7520</v>
      </c>
      <c r="I1468" s="6" t="s">
        <v>29</v>
      </c>
      <c r="J1468" s="8" t="s">
        <v>74</v>
      </c>
      <c r="K1468" t="s">
        <v>100</v>
      </c>
      <c r="L1468" s="32" t="s">
        <v>5308</v>
      </c>
      <c r="M1468" s="1" t="s">
        <v>237</v>
      </c>
      <c r="N1468" t="s">
        <v>78</v>
      </c>
      <c r="O1468" t="s">
        <v>34</v>
      </c>
      <c r="P1468" t="s">
        <v>102</v>
      </c>
      <c r="Q1468" t="s">
        <v>61</v>
      </c>
      <c r="R1468" t="s">
        <v>172</v>
      </c>
      <c r="S1468" t="s">
        <v>38</v>
      </c>
      <c r="T1468" t="s">
        <v>93</v>
      </c>
      <c r="U1468" t="s">
        <v>7521</v>
      </c>
      <c r="V1468" t="s">
        <v>41</v>
      </c>
      <c r="W1468" t="s">
        <v>42</v>
      </c>
      <c r="X1468" t="s">
        <v>53</v>
      </c>
    </row>
    <row r="1469" spans="1:24" ht="13.5" customHeight="1" x14ac:dyDescent="0.45">
      <c r="A1469" t="s">
        <v>7522</v>
      </c>
      <c r="E1469" t="s">
        <v>7523</v>
      </c>
      <c r="G1469" s="45">
        <v>29409497</v>
      </c>
      <c r="H1469" t="s">
        <v>7524</v>
      </c>
      <c r="I1469" s="6" t="s">
        <v>46</v>
      </c>
      <c r="J1469" s="8" t="s">
        <v>249</v>
      </c>
      <c r="K1469" t="s">
        <v>109</v>
      </c>
      <c r="L1469" s="32" t="s">
        <v>77</v>
      </c>
      <c r="M1469" s="1" t="s">
        <v>7525</v>
      </c>
      <c r="N1469" t="s">
        <v>46</v>
      </c>
      <c r="O1469" t="s">
        <v>34</v>
      </c>
      <c r="P1469" s="2" t="s">
        <v>77</v>
      </c>
      <c r="Q1469" s="2" t="s">
        <v>77</v>
      </c>
      <c r="R1469" t="s">
        <v>50</v>
      </c>
      <c r="S1469" t="s">
        <v>38</v>
      </c>
      <c r="T1469" t="s">
        <v>39</v>
      </c>
      <c r="U1469" t="s">
        <v>40</v>
      </c>
      <c r="V1469" t="s">
        <v>80</v>
      </c>
      <c r="W1469" t="s">
        <v>42</v>
      </c>
      <c r="X1469" t="s">
        <v>53</v>
      </c>
    </row>
    <row r="1470" spans="1:24" ht="13.5" customHeight="1" x14ac:dyDescent="0.45">
      <c r="A1470" t="s">
        <v>7526</v>
      </c>
      <c r="B1470">
        <v>2021</v>
      </c>
      <c r="C1470">
        <v>2012</v>
      </c>
      <c r="D1470" t="s">
        <v>7527</v>
      </c>
      <c r="E1470" t="s">
        <v>7528</v>
      </c>
      <c r="F1470">
        <v>10.100199999999999</v>
      </c>
      <c r="G1470" s="45">
        <v>15214052</v>
      </c>
      <c r="H1470" t="s">
        <v>7529</v>
      </c>
      <c r="I1470" s="6" t="s">
        <v>29</v>
      </c>
      <c r="J1470" s="8" t="s">
        <v>74</v>
      </c>
      <c r="K1470" t="s">
        <v>100</v>
      </c>
      <c r="L1470" s="32" t="s">
        <v>695</v>
      </c>
      <c r="M1470" t="s">
        <v>77</v>
      </c>
      <c r="N1470" t="s">
        <v>78</v>
      </c>
      <c r="O1470" t="s">
        <v>34</v>
      </c>
      <c r="P1470" t="s">
        <v>102</v>
      </c>
      <c r="Q1470" t="s">
        <v>61</v>
      </c>
      <c r="R1470" t="s">
        <v>172</v>
      </c>
      <c r="S1470" t="s">
        <v>38</v>
      </c>
      <c r="T1470" t="s">
        <v>39</v>
      </c>
      <c r="U1470" s="8" t="s">
        <v>40</v>
      </c>
      <c r="V1470" t="s">
        <v>41</v>
      </c>
      <c r="W1470" t="s">
        <v>42</v>
      </c>
      <c r="X1470" t="s">
        <v>53</v>
      </c>
    </row>
    <row r="1471" spans="1:24" ht="13.5" customHeight="1" x14ac:dyDescent="0.45">
      <c r="A1471" t="s">
        <v>7530</v>
      </c>
      <c r="B1471" t="s">
        <v>25</v>
      </c>
      <c r="C1471" t="s">
        <v>25</v>
      </c>
      <c r="D1471" t="s">
        <v>7531</v>
      </c>
      <c r="E1471" t="s">
        <v>7532</v>
      </c>
      <c r="F1471">
        <v>10.1111</v>
      </c>
      <c r="G1471" s="45">
        <v>17408709</v>
      </c>
      <c r="H1471" t="s">
        <v>7533</v>
      </c>
      <c r="I1471" t="s">
        <v>7534</v>
      </c>
      <c r="J1471" t="s">
        <v>7535</v>
      </c>
      <c r="K1471" t="s">
        <v>100</v>
      </c>
      <c r="L1471" s="32" t="s">
        <v>10221</v>
      </c>
      <c r="M1471" s="1" t="s">
        <v>237</v>
      </c>
      <c r="N1471" t="s">
        <v>33</v>
      </c>
      <c r="O1471" t="s">
        <v>34</v>
      </c>
      <c r="P1471" t="s">
        <v>35</v>
      </c>
      <c r="Q1471" t="s">
        <v>49</v>
      </c>
      <c r="R1471" t="s">
        <v>172</v>
      </c>
      <c r="S1471" s="8" t="s">
        <v>38</v>
      </c>
      <c r="T1471" t="s">
        <v>39</v>
      </c>
      <c r="U1471" t="s">
        <v>40</v>
      </c>
      <c r="V1471" t="s">
        <v>41</v>
      </c>
      <c r="W1471" t="s">
        <v>42</v>
      </c>
      <c r="X1471" t="s">
        <v>43</v>
      </c>
    </row>
    <row r="1472" spans="1:24" ht="13.5" customHeight="1" x14ac:dyDescent="0.45">
      <c r="A1472" t="s">
        <v>7536</v>
      </c>
      <c r="B1472" t="s">
        <v>25</v>
      </c>
      <c r="C1472" t="s">
        <v>25</v>
      </c>
      <c r="D1472" t="s">
        <v>7537</v>
      </c>
      <c r="E1472" t="s">
        <v>7538</v>
      </c>
      <c r="F1472">
        <v>10.1111</v>
      </c>
      <c r="G1472" s="45">
        <v>14679965</v>
      </c>
      <c r="H1472" t="s">
        <v>7539</v>
      </c>
      <c r="I1472" s="6" t="s">
        <v>29</v>
      </c>
      <c r="J1472" t="s">
        <v>7540</v>
      </c>
      <c r="K1472" t="s">
        <v>100</v>
      </c>
      <c r="L1472" s="32" t="s">
        <v>1136</v>
      </c>
      <c r="M1472" s="1" t="s">
        <v>7540</v>
      </c>
      <c r="N1472" t="s">
        <v>33</v>
      </c>
      <c r="O1472" t="s">
        <v>34</v>
      </c>
      <c r="P1472" t="s">
        <v>35</v>
      </c>
      <c r="Q1472" t="s">
        <v>36</v>
      </c>
      <c r="R1472" t="s">
        <v>50</v>
      </c>
      <c r="S1472" t="s">
        <v>38</v>
      </c>
      <c r="T1472" t="s">
        <v>39</v>
      </c>
      <c r="U1472" t="s">
        <v>40</v>
      </c>
      <c r="V1472" t="s">
        <v>41</v>
      </c>
      <c r="W1472" t="s">
        <v>42</v>
      </c>
      <c r="X1472" t="s">
        <v>53</v>
      </c>
    </row>
    <row r="1473" spans="1:24" ht="13.5" customHeight="1" x14ac:dyDescent="0.45">
      <c r="A1473" t="s">
        <v>7541</v>
      </c>
      <c r="B1473">
        <v>2256</v>
      </c>
      <c r="C1473" t="s">
        <v>25</v>
      </c>
      <c r="D1473" t="s">
        <v>7542</v>
      </c>
      <c r="E1473" t="s">
        <v>7543</v>
      </c>
      <c r="F1473">
        <v>10.100199999999999</v>
      </c>
      <c r="G1473" s="45">
        <v>15213870</v>
      </c>
      <c r="H1473" t="s">
        <v>7544</v>
      </c>
      <c r="I1473" s="6" t="s">
        <v>29</v>
      </c>
      <c r="J1473" s="8" t="s">
        <v>74</v>
      </c>
      <c r="K1473" t="s">
        <v>1587</v>
      </c>
      <c r="L1473" s="32" t="s">
        <v>5250</v>
      </c>
      <c r="M1473" s="1" t="s">
        <v>237</v>
      </c>
      <c r="N1473" t="s">
        <v>78</v>
      </c>
      <c r="O1473" t="s">
        <v>34</v>
      </c>
      <c r="P1473" t="s">
        <v>102</v>
      </c>
      <c r="Q1473" t="s">
        <v>61</v>
      </c>
      <c r="R1473" t="s">
        <v>172</v>
      </c>
      <c r="S1473" t="s">
        <v>38</v>
      </c>
      <c r="T1473" t="s">
        <v>93</v>
      </c>
      <c r="U1473" t="s">
        <v>7545</v>
      </c>
      <c r="V1473" t="s">
        <v>41</v>
      </c>
      <c r="W1473" t="s">
        <v>42</v>
      </c>
      <c r="X1473" t="s">
        <v>53</v>
      </c>
    </row>
    <row r="1474" spans="1:24" ht="13.5" customHeight="1" x14ac:dyDescent="0.45">
      <c r="A1474" t="s">
        <v>7546</v>
      </c>
      <c r="B1474" t="s">
        <v>25</v>
      </c>
      <c r="C1474" t="s">
        <v>25</v>
      </c>
      <c r="D1474" t="s">
        <v>7547</v>
      </c>
      <c r="E1474" t="s">
        <v>7548</v>
      </c>
      <c r="F1474">
        <v>10.100199999999999</v>
      </c>
      <c r="G1474" s="45">
        <v>10991476</v>
      </c>
      <c r="H1474" t="s">
        <v>7549</v>
      </c>
      <c r="I1474" s="6" t="s">
        <v>29</v>
      </c>
      <c r="K1474" t="s">
        <v>100</v>
      </c>
      <c r="L1474" s="32" t="s">
        <v>595</v>
      </c>
      <c r="M1474" s="1" t="s">
        <v>237</v>
      </c>
      <c r="N1474" t="s">
        <v>33</v>
      </c>
      <c r="O1474" t="s">
        <v>34</v>
      </c>
      <c r="P1474" t="s">
        <v>35</v>
      </c>
      <c r="Q1474" t="s">
        <v>61</v>
      </c>
      <c r="R1474" t="s">
        <v>172</v>
      </c>
      <c r="S1474" t="s">
        <v>38</v>
      </c>
      <c r="T1474" t="s">
        <v>39</v>
      </c>
      <c r="U1474" t="s">
        <v>40</v>
      </c>
      <c r="V1474" t="s">
        <v>80</v>
      </c>
      <c r="W1474" t="s">
        <v>42</v>
      </c>
      <c r="X1474" t="s">
        <v>53</v>
      </c>
    </row>
    <row r="1475" spans="1:24" ht="13.5" customHeight="1" x14ac:dyDescent="0.55000000000000004">
      <c r="A1475" t="s">
        <v>7550</v>
      </c>
      <c r="E1475" s="55" t="s">
        <v>7551</v>
      </c>
      <c r="G1475" s="52">
        <v>20417942</v>
      </c>
      <c r="H1475" t="s">
        <v>7552</v>
      </c>
      <c r="I1475" s="6" t="s">
        <v>29</v>
      </c>
      <c r="J1475" s="8" t="s">
        <v>74</v>
      </c>
      <c r="K1475" t="s">
        <v>31</v>
      </c>
      <c r="L1475" s="32" t="s">
        <v>1765</v>
      </c>
      <c r="N1475" t="s">
        <v>78</v>
      </c>
      <c r="O1475" s="8" t="s">
        <v>7553</v>
      </c>
      <c r="P1475" t="s">
        <v>35</v>
      </c>
      <c r="R1475" t="s">
        <v>415</v>
      </c>
      <c r="S1475" t="s">
        <v>38</v>
      </c>
      <c r="T1475" t="s">
        <v>39</v>
      </c>
      <c r="U1475" t="s">
        <v>40</v>
      </c>
      <c r="V1475" t="s">
        <v>81</v>
      </c>
      <c r="W1475" t="s">
        <v>42</v>
      </c>
      <c r="X1475" t="s">
        <v>53</v>
      </c>
    </row>
    <row r="1476" spans="1:24" ht="13.5" customHeight="1" x14ac:dyDescent="0.45">
      <c r="A1476" t="s">
        <v>7554</v>
      </c>
      <c r="B1476">
        <v>2239</v>
      </c>
      <c r="C1476" t="s">
        <v>25</v>
      </c>
      <c r="D1476" t="s">
        <v>7555</v>
      </c>
      <c r="E1476" t="s">
        <v>7556</v>
      </c>
      <c r="F1476">
        <v>10.100199999999999</v>
      </c>
      <c r="G1476" s="45">
        <v>15222616</v>
      </c>
      <c r="H1476" t="s">
        <v>7557</v>
      </c>
      <c r="I1476" s="6" t="s">
        <v>29</v>
      </c>
      <c r="J1476" s="8" t="s">
        <v>74</v>
      </c>
      <c r="K1476" t="s">
        <v>31</v>
      </c>
      <c r="L1476" s="32" t="s">
        <v>1592</v>
      </c>
      <c r="M1476" s="1" t="s">
        <v>237</v>
      </c>
      <c r="N1476" t="s">
        <v>78</v>
      </c>
      <c r="O1476" t="s">
        <v>34</v>
      </c>
      <c r="P1476" t="s">
        <v>102</v>
      </c>
      <c r="Q1476" t="s">
        <v>61</v>
      </c>
      <c r="R1476" t="s">
        <v>172</v>
      </c>
      <c r="S1476" t="s">
        <v>38</v>
      </c>
      <c r="T1476" t="s">
        <v>93</v>
      </c>
      <c r="U1476" t="s">
        <v>7558</v>
      </c>
      <c r="V1476" t="s">
        <v>41</v>
      </c>
      <c r="W1476" t="s">
        <v>42</v>
      </c>
      <c r="X1476" t="s">
        <v>53</v>
      </c>
    </row>
    <row r="1477" spans="1:24" ht="12.75" customHeight="1" x14ac:dyDescent="0.45">
      <c r="A1477" t="s">
        <v>7559</v>
      </c>
      <c r="B1477">
        <v>2116</v>
      </c>
      <c r="C1477" t="s">
        <v>25</v>
      </c>
      <c r="D1477" t="s">
        <v>7560</v>
      </c>
      <c r="E1477" t="s">
        <v>7561</v>
      </c>
      <c r="F1477">
        <v>10.100199999999999</v>
      </c>
      <c r="G1477" s="45">
        <v>14371022</v>
      </c>
      <c r="H1477" t="s">
        <v>7562</v>
      </c>
      <c r="I1477" t="s">
        <v>86</v>
      </c>
      <c r="J1477" t="s">
        <v>77</v>
      </c>
      <c r="K1477" t="s">
        <v>486</v>
      </c>
      <c r="L1477" s="32" t="s">
        <v>77</v>
      </c>
      <c r="M1477" t="s">
        <v>77</v>
      </c>
      <c r="N1477" t="s">
        <v>78</v>
      </c>
      <c r="O1477" t="s">
        <v>34</v>
      </c>
      <c r="P1477" t="s">
        <v>102</v>
      </c>
      <c r="Q1477" t="s">
        <v>79</v>
      </c>
      <c r="R1477" t="s">
        <v>172</v>
      </c>
      <c r="S1477" t="s">
        <v>38</v>
      </c>
      <c r="T1477" t="s">
        <v>39</v>
      </c>
      <c r="U1477" t="s">
        <v>40</v>
      </c>
      <c r="V1477" t="s">
        <v>41</v>
      </c>
      <c r="W1477" t="s">
        <v>42</v>
      </c>
      <c r="X1477" t="s">
        <v>53</v>
      </c>
    </row>
    <row r="1478" spans="1:24" ht="12.75" customHeight="1" x14ac:dyDescent="0.45">
      <c r="A1478" t="s">
        <v>7563</v>
      </c>
      <c r="E1478" t="s">
        <v>7564</v>
      </c>
      <c r="G1478">
        <v>26882663</v>
      </c>
      <c r="H1478" t="s">
        <v>7565</v>
      </c>
      <c r="I1478" t="s">
        <v>46</v>
      </c>
      <c r="J1478" s="1" t="s">
        <v>508</v>
      </c>
      <c r="K1478" t="s">
        <v>1896</v>
      </c>
      <c r="L1478" s="32" t="s">
        <v>2099</v>
      </c>
      <c r="M1478" s="17" t="s">
        <v>7566</v>
      </c>
      <c r="O1478" s="8" t="s">
        <v>345</v>
      </c>
      <c r="P1478" t="s">
        <v>35</v>
      </c>
      <c r="Q1478" t="s">
        <v>49</v>
      </c>
      <c r="R1478" t="s">
        <v>172</v>
      </c>
      <c r="S1478" t="s">
        <v>38</v>
      </c>
      <c r="T1478" t="s">
        <v>39</v>
      </c>
      <c r="U1478" t="s">
        <v>40</v>
      </c>
      <c r="V1478" t="s">
        <v>80</v>
      </c>
      <c r="W1478" t="s">
        <v>42</v>
      </c>
      <c r="X1478" t="s">
        <v>53</v>
      </c>
    </row>
    <row r="1479" spans="1:24" ht="12.75" customHeight="1" x14ac:dyDescent="0.45">
      <c r="A1479" t="s">
        <v>7567</v>
      </c>
      <c r="E1479" t="s">
        <v>7568</v>
      </c>
      <c r="G1479" s="45" t="s">
        <v>7569</v>
      </c>
      <c r="H1479" t="s">
        <v>7570</v>
      </c>
      <c r="I1479" s="6" t="s">
        <v>46</v>
      </c>
      <c r="J1479" s="8" t="s">
        <v>169</v>
      </c>
      <c r="K1479" t="s">
        <v>109</v>
      </c>
      <c r="L1479" s="32" t="s">
        <v>1924</v>
      </c>
      <c r="N1479" t="s">
        <v>46</v>
      </c>
      <c r="O1479" s="8" t="s">
        <v>345</v>
      </c>
      <c r="P1479" t="s">
        <v>35</v>
      </c>
      <c r="Q1479" t="s">
        <v>49</v>
      </c>
      <c r="R1479" t="s">
        <v>172</v>
      </c>
      <c r="S1479" t="s">
        <v>38</v>
      </c>
      <c r="T1479" t="s">
        <v>39</v>
      </c>
      <c r="U1479" t="s">
        <v>40</v>
      </c>
      <c r="V1479" t="s">
        <v>80</v>
      </c>
      <c r="W1479" t="s">
        <v>42</v>
      </c>
      <c r="X1479" t="s">
        <v>53</v>
      </c>
    </row>
    <row r="1480" spans="1:24" ht="12.75" customHeight="1" x14ac:dyDescent="0.45">
      <c r="A1480" t="s">
        <v>7571</v>
      </c>
      <c r="E1480" t="s">
        <v>7572</v>
      </c>
      <c r="G1480" s="45">
        <v>27696456</v>
      </c>
      <c r="H1480" t="s">
        <v>7573</v>
      </c>
      <c r="I1480" s="6" t="s">
        <v>46</v>
      </c>
      <c r="J1480" s="8" t="s">
        <v>169</v>
      </c>
      <c r="K1480" t="s">
        <v>109</v>
      </c>
      <c r="L1480" s="32" t="s">
        <v>1924</v>
      </c>
      <c r="N1480" t="s">
        <v>46</v>
      </c>
      <c r="O1480" s="8" t="s">
        <v>345</v>
      </c>
      <c r="P1480" t="s">
        <v>35</v>
      </c>
      <c r="Q1480" t="s">
        <v>49</v>
      </c>
      <c r="R1480" t="s">
        <v>172</v>
      </c>
      <c r="S1480" t="s">
        <v>38</v>
      </c>
      <c r="T1480" t="s">
        <v>39</v>
      </c>
      <c r="U1480" t="s">
        <v>40</v>
      </c>
      <c r="V1480" t="s">
        <v>80</v>
      </c>
      <c r="W1480" t="s">
        <v>42</v>
      </c>
      <c r="X1480" t="s">
        <v>53</v>
      </c>
    </row>
    <row r="1481" spans="1:24" ht="12.75" customHeight="1" x14ac:dyDescent="0.45">
      <c r="A1481" t="s">
        <v>7574</v>
      </c>
      <c r="E1481" t="s">
        <v>7575</v>
      </c>
      <c r="G1481" s="45">
        <v>27696448</v>
      </c>
      <c r="H1481" t="s">
        <v>7576</v>
      </c>
      <c r="I1481" s="6" t="s">
        <v>46</v>
      </c>
      <c r="J1481" s="8" t="s">
        <v>169</v>
      </c>
      <c r="K1481" t="s">
        <v>109</v>
      </c>
      <c r="L1481" s="32" t="s">
        <v>1924</v>
      </c>
      <c r="N1481" t="s">
        <v>46</v>
      </c>
      <c r="O1481" s="8" t="s">
        <v>345</v>
      </c>
      <c r="P1481" t="s">
        <v>35</v>
      </c>
      <c r="Q1481" t="s">
        <v>49</v>
      </c>
      <c r="R1481" t="s">
        <v>172</v>
      </c>
      <c r="S1481" t="s">
        <v>38</v>
      </c>
      <c r="T1481" t="s">
        <v>39</v>
      </c>
      <c r="U1481" t="s">
        <v>40</v>
      </c>
      <c r="V1481" t="s">
        <v>80</v>
      </c>
      <c r="W1481" t="s">
        <v>42</v>
      </c>
      <c r="X1481" t="s">
        <v>53</v>
      </c>
    </row>
    <row r="1482" spans="1:24" ht="12.75" customHeight="1" x14ac:dyDescent="0.45">
      <c r="A1482" s="38" t="s">
        <v>7577</v>
      </c>
      <c r="B1482" t="s">
        <v>7577</v>
      </c>
      <c r="E1482">
        <v>14661861</v>
      </c>
      <c r="G1482" s="45">
        <v>14661861</v>
      </c>
      <c r="H1482" t="s">
        <v>7578</v>
      </c>
      <c r="I1482" t="s">
        <v>46</v>
      </c>
      <c r="J1482" t="s">
        <v>7579</v>
      </c>
      <c r="K1482" s="9" t="s">
        <v>48</v>
      </c>
      <c r="L1482" s="32" t="s">
        <v>2344</v>
      </c>
      <c r="M1482" t="s">
        <v>7579</v>
      </c>
      <c r="N1482" t="s">
        <v>46</v>
      </c>
      <c r="O1482" t="s">
        <v>34</v>
      </c>
      <c r="P1482" t="s">
        <v>35</v>
      </c>
      <c r="Q1482" t="s">
        <v>49</v>
      </c>
      <c r="R1482" t="s">
        <v>50</v>
      </c>
      <c r="S1482" t="s">
        <v>51</v>
      </c>
      <c r="T1482" t="s">
        <v>39</v>
      </c>
      <c r="U1482" t="s">
        <v>7580</v>
      </c>
      <c r="V1482" t="s">
        <v>41</v>
      </c>
      <c r="W1482" t="s">
        <v>7580</v>
      </c>
      <c r="X1482" t="s">
        <v>53</v>
      </c>
    </row>
    <row r="1483" spans="1:24" ht="12.75" customHeight="1" x14ac:dyDescent="0.45">
      <c r="A1483" t="s">
        <v>7581</v>
      </c>
      <c r="B1483" t="s">
        <v>25</v>
      </c>
      <c r="C1483" t="s">
        <v>25</v>
      </c>
      <c r="D1483" t="s">
        <v>7582</v>
      </c>
      <c r="E1483" t="s">
        <v>7583</v>
      </c>
      <c r="F1483">
        <v>10.1111</v>
      </c>
      <c r="G1483" s="45">
        <v>13652915</v>
      </c>
      <c r="H1483" t="s">
        <v>7584</v>
      </c>
      <c r="I1483" s="6" t="s">
        <v>29</v>
      </c>
      <c r="J1483" t="s">
        <v>7585</v>
      </c>
      <c r="K1483" t="s">
        <v>31</v>
      </c>
      <c r="L1483" s="32" t="s">
        <v>10276</v>
      </c>
      <c r="M1483" s="1" t="s">
        <v>7585</v>
      </c>
      <c r="N1483" t="s">
        <v>33</v>
      </c>
      <c r="O1483" t="s">
        <v>34</v>
      </c>
      <c r="P1483" t="s">
        <v>35</v>
      </c>
      <c r="Q1483" t="s">
        <v>61</v>
      </c>
      <c r="R1483" t="s">
        <v>111</v>
      </c>
      <c r="S1483" t="s">
        <v>38</v>
      </c>
      <c r="T1483" t="s">
        <v>39</v>
      </c>
      <c r="U1483" t="s">
        <v>40</v>
      </c>
      <c r="V1483" t="s">
        <v>41</v>
      </c>
      <c r="W1483" t="s">
        <v>42</v>
      </c>
      <c r="X1483" t="s">
        <v>53</v>
      </c>
    </row>
    <row r="1484" spans="1:24" ht="12.75" customHeight="1" x14ac:dyDescent="0.45">
      <c r="A1484" t="s">
        <v>7586</v>
      </c>
      <c r="B1484" t="s">
        <v>25</v>
      </c>
      <c r="C1484" t="s">
        <v>25</v>
      </c>
      <c r="D1484" t="s">
        <v>7587</v>
      </c>
      <c r="E1484" t="s">
        <v>7588</v>
      </c>
      <c r="F1484">
        <v>10.1111</v>
      </c>
      <c r="G1484" s="45">
        <v>15481387</v>
      </c>
      <c r="H1484" t="s">
        <v>7589</v>
      </c>
      <c r="I1484" s="6" t="s">
        <v>29</v>
      </c>
      <c r="J1484" t="s">
        <v>7590</v>
      </c>
      <c r="K1484" t="s">
        <v>31</v>
      </c>
      <c r="L1484" s="32" t="s">
        <v>852</v>
      </c>
      <c r="M1484" t="str">
        <f>"http://onlinelibrary.wiley.com/journal/"&amp;G1484&amp;"/homepage/FundedAccess.html"</f>
        <v>http://onlinelibrary.wiley.com/journal/15481387/homepage/FundedAccess.html</v>
      </c>
      <c r="N1484" t="s">
        <v>78</v>
      </c>
      <c r="O1484" t="s">
        <v>627</v>
      </c>
      <c r="P1484" t="s">
        <v>79</v>
      </c>
      <c r="Q1484" t="s">
        <v>79</v>
      </c>
      <c r="R1484" t="s">
        <v>415</v>
      </c>
      <c r="S1484" t="s">
        <v>38</v>
      </c>
      <c r="T1484" t="s">
        <v>93</v>
      </c>
      <c r="U1484" t="s">
        <v>7591</v>
      </c>
      <c r="V1484" t="s">
        <v>80</v>
      </c>
      <c r="W1484" t="s">
        <v>42</v>
      </c>
      <c r="X1484" t="s">
        <v>43</v>
      </c>
    </row>
    <row r="1485" spans="1:24" ht="12.75" customHeight="1" x14ac:dyDescent="0.45">
      <c r="A1485" t="s">
        <v>7592</v>
      </c>
      <c r="E1485" t="s">
        <v>7593</v>
      </c>
      <c r="F1485">
        <v>10.100199999999999</v>
      </c>
      <c r="G1485" s="45" t="s">
        <v>7594</v>
      </c>
      <c r="H1485" t="s">
        <v>7595</v>
      </c>
      <c r="I1485" s="6" t="s">
        <v>29</v>
      </c>
      <c r="J1485" t="s">
        <v>7596</v>
      </c>
      <c r="K1485" t="s">
        <v>31</v>
      </c>
      <c r="L1485" s="32" t="s">
        <v>786</v>
      </c>
      <c r="M1485" s="1" t="s">
        <v>7597</v>
      </c>
      <c r="N1485" t="s">
        <v>33</v>
      </c>
      <c r="O1485" t="s">
        <v>34</v>
      </c>
      <c r="P1485" t="s">
        <v>35</v>
      </c>
      <c r="Q1485" t="s">
        <v>61</v>
      </c>
      <c r="R1485" t="s">
        <v>172</v>
      </c>
      <c r="S1485" t="s">
        <v>38</v>
      </c>
      <c r="T1485" t="s">
        <v>39</v>
      </c>
      <c r="U1485" t="s">
        <v>40</v>
      </c>
      <c r="V1485" t="s">
        <v>81</v>
      </c>
      <c r="W1485" t="s">
        <v>42</v>
      </c>
      <c r="X1485" t="s">
        <v>53</v>
      </c>
    </row>
    <row r="1486" spans="1:24" ht="12.75" customHeight="1" x14ac:dyDescent="0.45">
      <c r="A1486" t="s">
        <v>7598</v>
      </c>
      <c r="B1486" t="s">
        <v>25</v>
      </c>
      <c r="C1486" t="s">
        <v>25</v>
      </c>
      <c r="D1486" t="s">
        <v>7599</v>
      </c>
      <c r="E1486" t="s">
        <v>7600</v>
      </c>
      <c r="F1486">
        <v>10.1111</v>
      </c>
      <c r="G1486" s="45">
        <v>13652923</v>
      </c>
      <c r="H1486" t="s">
        <v>7601</v>
      </c>
      <c r="I1486" s="6" t="s">
        <v>29</v>
      </c>
      <c r="J1486" t="s">
        <v>7602</v>
      </c>
      <c r="K1486" t="s">
        <v>31</v>
      </c>
      <c r="L1486" s="32" t="s">
        <v>7603</v>
      </c>
      <c r="M1486" s="1" t="s">
        <v>7602</v>
      </c>
      <c r="N1486" t="s">
        <v>33</v>
      </c>
      <c r="O1486" t="s">
        <v>34</v>
      </c>
      <c r="P1486" t="s">
        <v>35</v>
      </c>
      <c r="Q1486" t="s">
        <v>61</v>
      </c>
      <c r="R1486" t="s">
        <v>172</v>
      </c>
      <c r="S1486" t="s">
        <v>38</v>
      </c>
      <c r="T1486" t="s">
        <v>39</v>
      </c>
      <c r="U1486" t="s">
        <v>40</v>
      </c>
      <c r="V1486" t="s">
        <v>41</v>
      </c>
      <c r="W1486" t="s">
        <v>42</v>
      </c>
      <c r="X1486" t="s">
        <v>43</v>
      </c>
    </row>
    <row r="1487" spans="1:24" ht="12.75" customHeight="1" x14ac:dyDescent="0.45">
      <c r="A1487" t="s">
        <v>7604</v>
      </c>
      <c r="E1487" t="s">
        <v>7605</v>
      </c>
      <c r="F1487">
        <v>10.100199999999999</v>
      </c>
      <c r="G1487" s="45">
        <v>13265377</v>
      </c>
      <c r="H1487" t="s">
        <v>7606</v>
      </c>
      <c r="I1487" s="6" t="s">
        <v>29</v>
      </c>
      <c r="J1487" t="s">
        <v>7607</v>
      </c>
      <c r="K1487" t="s">
        <v>31</v>
      </c>
      <c r="L1487" s="32" t="s">
        <v>32</v>
      </c>
      <c r="M1487" t="s">
        <v>7608</v>
      </c>
      <c r="N1487" t="s">
        <v>33</v>
      </c>
      <c r="O1487" t="s">
        <v>34</v>
      </c>
      <c r="P1487" t="s">
        <v>35</v>
      </c>
      <c r="Q1487" t="s">
        <v>61</v>
      </c>
      <c r="R1487" t="s">
        <v>81</v>
      </c>
      <c r="S1487" t="s">
        <v>38</v>
      </c>
      <c r="T1487" t="s">
        <v>39</v>
      </c>
      <c r="U1487" t="s">
        <v>7608</v>
      </c>
      <c r="V1487" t="s">
        <v>41</v>
      </c>
      <c r="W1487" t="s">
        <v>42</v>
      </c>
      <c r="X1487" t="s">
        <v>43</v>
      </c>
    </row>
    <row r="1488" spans="1:24" ht="12.75" customHeight="1" x14ac:dyDescent="0.45">
      <c r="A1488" t="s">
        <v>7609</v>
      </c>
      <c r="B1488" t="s">
        <v>7610</v>
      </c>
      <c r="E1488" t="s">
        <v>7611</v>
      </c>
      <c r="F1488">
        <v>10.100199999999999</v>
      </c>
      <c r="G1488" s="45">
        <v>24734209</v>
      </c>
      <c r="H1488" t="s">
        <v>7612</v>
      </c>
      <c r="I1488" s="6" t="s">
        <v>29</v>
      </c>
      <c r="J1488" t="s">
        <v>7613</v>
      </c>
      <c r="K1488" t="s">
        <v>31</v>
      </c>
      <c r="L1488" s="32" t="s">
        <v>943</v>
      </c>
      <c r="M1488" t="s">
        <v>7613</v>
      </c>
      <c r="N1488" t="s">
        <v>33</v>
      </c>
      <c r="O1488" t="s">
        <v>34</v>
      </c>
      <c r="P1488" t="s">
        <v>102</v>
      </c>
      <c r="Q1488" t="s">
        <v>7614</v>
      </c>
      <c r="R1488" t="s">
        <v>172</v>
      </c>
      <c r="S1488" t="s">
        <v>38</v>
      </c>
      <c r="T1488" t="s">
        <v>39</v>
      </c>
      <c r="U1488" t="s">
        <v>40</v>
      </c>
      <c r="V1488" t="s">
        <v>81</v>
      </c>
      <c r="W1488" t="s">
        <v>42</v>
      </c>
      <c r="X1488" t="s">
        <v>53</v>
      </c>
    </row>
    <row r="1489" spans="1:24" ht="12.75" customHeight="1" x14ac:dyDescent="0.45">
      <c r="A1489" t="s">
        <v>7615</v>
      </c>
      <c r="B1489" t="s">
        <v>25</v>
      </c>
      <c r="C1489" t="s">
        <v>25</v>
      </c>
      <c r="D1489" t="s">
        <v>7616</v>
      </c>
      <c r="E1489" t="s">
        <v>7617</v>
      </c>
      <c r="F1489">
        <v>10.100199999999999</v>
      </c>
      <c r="G1489" s="45">
        <v>10981128</v>
      </c>
      <c r="H1489" t="s">
        <v>7618</v>
      </c>
      <c r="I1489" s="6" t="s">
        <v>29</v>
      </c>
      <c r="J1489" t="s">
        <v>7619</v>
      </c>
      <c r="K1489" t="s">
        <v>1587</v>
      </c>
      <c r="L1489" s="32" t="s">
        <v>2457</v>
      </c>
      <c r="M1489" s="1" t="s">
        <v>7619</v>
      </c>
      <c r="N1489" t="s">
        <v>33</v>
      </c>
      <c r="O1489" t="s">
        <v>34</v>
      </c>
      <c r="P1489" t="s">
        <v>35</v>
      </c>
      <c r="Q1489" t="s">
        <v>61</v>
      </c>
      <c r="R1489" t="s">
        <v>50</v>
      </c>
      <c r="S1489" t="s">
        <v>38</v>
      </c>
      <c r="T1489" t="s">
        <v>39</v>
      </c>
      <c r="U1489" t="s">
        <v>40</v>
      </c>
      <c r="V1489" t="s">
        <v>41</v>
      </c>
      <c r="W1489" t="s">
        <v>42</v>
      </c>
      <c r="X1489" t="s">
        <v>53</v>
      </c>
    </row>
    <row r="1490" spans="1:24" ht="12.75" customHeight="1" x14ac:dyDescent="0.45">
      <c r="A1490" t="s">
        <v>7620</v>
      </c>
      <c r="E1490" t="s">
        <v>7621</v>
      </c>
      <c r="G1490" s="45">
        <v>28344405</v>
      </c>
      <c r="H1490" t="s">
        <v>7622</v>
      </c>
      <c r="I1490" s="6" t="s">
        <v>46</v>
      </c>
      <c r="J1490" s="1" t="s">
        <v>7623</v>
      </c>
      <c r="K1490" t="s">
        <v>31</v>
      </c>
      <c r="L1490" s="32" t="s">
        <v>279</v>
      </c>
      <c r="M1490" s="1" t="s">
        <v>7623</v>
      </c>
      <c r="N1490" t="s">
        <v>46</v>
      </c>
      <c r="O1490" t="s">
        <v>34</v>
      </c>
      <c r="P1490" t="s">
        <v>102</v>
      </c>
      <c r="Q1490" s="2" t="s">
        <v>77</v>
      </c>
      <c r="R1490" t="s">
        <v>50</v>
      </c>
      <c r="S1490" t="s">
        <v>38</v>
      </c>
      <c r="T1490" t="s">
        <v>39</v>
      </c>
      <c r="U1490" t="s">
        <v>40</v>
      </c>
      <c r="V1490" t="s">
        <v>41</v>
      </c>
      <c r="W1490" t="s">
        <v>42</v>
      </c>
      <c r="X1490" t="s">
        <v>53</v>
      </c>
    </row>
    <row r="1491" spans="1:24" ht="12.75" customHeight="1" x14ac:dyDescent="0.45">
      <c r="A1491" t="s">
        <v>7624</v>
      </c>
      <c r="E1491" t="s">
        <v>7625</v>
      </c>
      <c r="G1491" s="45">
        <v>30652731</v>
      </c>
      <c r="H1491" t="s">
        <v>7626</v>
      </c>
      <c r="I1491" s="6" t="s">
        <v>46</v>
      </c>
      <c r="J1491" s="1" t="s">
        <v>294</v>
      </c>
      <c r="K1491" t="s">
        <v>109</v>
      </c>
      <c r="L1491" s="32">
        <v>2650</v>
      </c>
      <c r="M1491" s="31" t="s">
        <v>7627</v>
      </c>
      <c r="N1491" t="s">
        <v>46</v>
      </c>
      <c r="O1491" t="s">
        <v>34</v>
      </c>
      <c r="R1491" t="s">
        <v>172</v>
      </c>
      <c r="S1491" t="s">
        <v>38</v>
      </c>
      <c r="T1491" t="s">
        <v>39</v>
      </c>
      <c r="U1491" t="s">
        <v>40</v>
      </c>
      <c r="V1491" t="s">
        <v>41</v>
      </c>
      <c r="W1491" s="1" t="s">
        <v>3975</v>
      </c>
      <c r="X1491" t="s">
        <v>53</v>
      </c>
    </row>
    <row r="1492" spans="1:24" ht="12.75" customHeight="1" x14ac:dyDescent="0.45">
      <c r="A1492" t="s">
        <v>7628</v>
      </c>
      <c r="E1492" t="s">
        <v>7629</v>
      </c>
      <c r="G1492" s="45">
        <v>26423588</v>
      </c>
      <c r="H1492" t="s">
        <v>7630</v>
      </c>
      <c r="I1492" s="6" t="s">
        <v>46</v>
      </c>
      <c r="J1492" s="1" t="s">
        <v>294</v>
      </c>
      <c r="K1492" t="s">
        <v>109</v>
      </c>
      <c r="L1492" s="32" t="s">
        <v>2943</v>
      </c>
      <c r="M1492" s="1" t="s">
        <v>7631</v>
      </c>
      <c r="N1492" t="s">
        <v>46</v>
      </c>
      <c r="O1492" s="1" t="s">
        <v>34</v>
      </c>
      <c r="P1492" t="s">
        <v>7632</v>
      </c>
      <c r="Q1492" s="2" t="s">
        <v>77</v>
      </c>
      <c r="R1492" t="s">
        <v>50</v>
      </c>
      <c r="S1492" s="1" t="s">
        <v>7633</v>
      </c>
      <c r="T1492" t="s">
        <v>39</v>
      </c>
      <c r="U1492" s="1" t="s">
        <v>7633</v>
      </c>
      <c r="V1492" t="s">
        <v>41</v>
      </c>
      <c r="W1492" s="1" t="s">
        <v>7633</v>
      </c>
      <c r="X1492" t="s">
        <v>1017</v>
      </c>
    </row>
    <row r="1493" spans="1:24" ht="12.75" customHeight="1" x14ac:dyDescent="0.45">
      <c r="A1493" t="s">
        <v>7634</v>
      </c>
      <c r="B1493" t="s">
        <v>25</v>
      </c>
      <c r="C1493" t="s">
        <v>25</v>
      </c>
      <c r="D1493" t="s">
        <v>7635</v>
      </c>
      <c r="E1493" t="s">
        <v>7636</v>
      </c>
      <c r="F1493">
        <v>10.100199999999999</v>
      </c>
      <c r="G1493" s="45">
        <v>15567583</v>
      </c>
      <c r="H1493" t="s">
        <v>7637</v>
      </c>
      <c r="I1493" t="s">
        <v>86</v>
      </c>
      <c r="J1493" t="s">
        <v>77</v>
      </c>
      <c r="K1493" t="s">
        <v>486</v>
      </c>
      <c r="L1493" s="32" t="s">
        <v>77</v>
      </c>
      <c r="M1493" t="s">
        <v>77</v>
      </c>
      <c r="N1493" t="s">
        <v>33</v>
      </c>
      <c r="O1493" t="s">
        <v>34</v>
      </c>
      <c r="P1493" t="s">
        <v>35</v>
      </c>
      <c r="Q1493" t="s">
        <v>36</v>
      </c>
      <c r="R1493" t="s">
        <v>172</v>
      </c>
      <c r="S1493" t="s">
        <v>38</v>
      </c>
      <c r="T1493" t="s">
        <v>39</v>
      </c>
      <c r="U1493" t="s">
        <v>40</v>
      </c>
      <c r="V1493" t="s">
        <v>81</v>
      </c>
      <c r="W1493" t="s">
        <v>42</v>
      </c>
      <c r="X1493" t="s">
        <v>87</v>
      </c>
    </row>
    <row r="1494" spans="1:24" ht="12.75" customHeight="1" x14ac:dyDescent="0.45">
      <c r="A1494" s="38" t="s">
        <v>7638</v>
      </c>
      <c r="B1494" t="s">
        <v>7638</v>
      </c>
      <c r="E1494">
        <v>20367465</v>
      </c>
      <c r="G1494" s="45">
        <v>20367465</v>
      </c>
      <c r="H1494" t="s">
        <v>7639</v>
      </c>
      <c r="I1494" t="s">
        <v>46</v>
      </c>
      <c r="J1494" t="s">
        <v>7640</v>
      </c>
      <c r="K1494" s="9" t="s">
        <v>48</v>
      </c>
      <c r="L1494" s="32">
        <v>1080</v>
      </c>
      <c r="M1494" t="s">
        <v>7640</v>
      </c>
      <c r="N1494" t="s">
        <v>46</v>
      </c>
      <c r="O1494" t="s">
        <v>34</v>
      </c>
      <c r="P1494" t="s">
        <v>35</v>
      </c>
      <c r="Q1494" t="s">
        <v>49</v>
      </c>
      <c r="R1494" t="s">
        <v>50</v>
      </c>
      <c r="S1494" t="s">
        <v>51</v>
      </c>
      <c r="T1494" t="s">
        <v>39</v>
      </c>
      <c r="U1494" s="39" t="s">
        <v>7641</v>
      </c>
      <c r="V1494" t="s">
        <v>41</v>
      </c>
      <c r="W1494" t="s">
        <v>7641</v>
      </c>
      <c r="X1494" t="s">
        <v>53</v>
      </c>
    </row>
    <row r="1495" spans="1:24" ht="12.75" customHeight="1" x14ac:dyDescent="0.45">
      <c r="A1495" t="s">
        <v>7642</v>
      </c>
      <c r="E1495" t="s">
        <v>7643</v>
      </c>
      <c r="G1495" s="45">
        <v>29401402</v>
      </c>
      <c r="H1495" t="s">
        <v>7644</v>
      </c>
      <c r="I1495" s="6" t="s">
        <v>46</v>
      </c>
      <c r="J1495" s="1" t="s">
        <v>7645</v>
      </c>
      <c r="K1495" t="s">
        <v>109</v>
      </c>
      <c r="L1495" s="32" t="s">
        <v>413</v>
      </c>
      <c r="M1495" s="1" t="s">
        <v>7646</v>
      </c>
      <c r="N1495" t="s">
        <v>33</v>
      </c>
      <c r="O1495" t="s">
        <v>34</v>
      </c>
      <c r="P1495" t="s">
        <v>35</v>
      </c>
      <c r="Q1495" s="2" t="s">
        <v>77</v>
      </c>
      <c r="R1495" t="s">
        <v>172</v>
      </c>
      <c r="S1495" t="s">
        <v>38</v>
      </c>
      <c r="T1495" t="s">
        <v>81</v>
      </c>
      <c r="U1495" t="s">
        <v>40</v>
      </c>
      <c r="V1495" t="s">
        <v>41</v>
      </c>
      <c r="W1495" t="s">
        <v>42</v>
      </c>
      <c r="X1495" t="s">
        <v>53</v>
      </c>
    </row>
    <row r="1496" spans="1:24" ht="12.75" customHeight="1" x14ac:dyDescent="0.45">
      <c r="A1496" t="s">
        <v>7647</v>
      </c>
      <c r="B1496" t="s">
        <v>25</v>
      </c>
      <c r="C1496" t="s">
        <v>25</v>
      </c>
      <c r="D1496" t="s">
        <v>7648</v>
      </c>
      <c r="E1496" t="s">
        <v>7649</v>
      </c>
      <c r="F1496">
        <v>10.1111</v>
      </c>
      <c r="G1496" s="45">
        <v>14679973</v>
      </c>
      <c r="H1496" t="s">
        <v>7650</v>
      </c>
      <c r="I1496" s="6" t="s">
        <v>29</v>
      </c>
      <c r="J1496" t="s">
        <v>7651</v>
      </c>
      <c r="K1496" t="s">
        <v>31</v>
      </c>
      <c r="L1496" s="32" t="s">
        <v>76</v>
      </c>
      <c r="M1496" s="1" t="s">
        <v>7651</v>
      </c>
      <c r="N1496" t="s">
        <v>33</v>
      </c>
      <c r="O1496" t="s">
        <v>34</v>
      </c>
      <c r="P1496" t="s">
        <v>35</v>
      </c>
      <c r="Q1496" t="s">
        <v>36</v>
      </c>
      <c r="R1496" t="s">
        <v>37</v>
      </c>
      <c r="S1496" t="s">
        <v>38</v>
      </c>
      <c r="T1496" t="s">
        <v>39</v>
      </c>
      <c r="U1496" t="s">
        <v>40</v>
      </c>
      <c r="V1496" t="s">
        <v>41</v>
      </c>
      <c r="W1496" t="s">
        <v>42</v>
      </c>
      <c r="X1496" t="s">
        <v>43</v>
      </c>
    </row>
    <row r="1497" spans="1:24" ht="12.75" customHeight="1" x14ac:dyDescent="0.45">
      <c r="A1497" t="s">
        <v>7652</v>
      </c>
      <c r="B1497" t="s">
        <v>25</v>
      </c>
      <c r="C1497" t="s">
        <v>25</v>
      </c>
      <c r="D1497" t="s">
        <v>7653</v>
      </c>
      <c r="E1497" t="s">
        <v>7654</v>
      </c>
      <c r="F1497">
        <v>10.1111</v>
      </c>
      <c r="G1497" s="45">
        <v>19455100</v>
      </c>
      <c r="H1497" t="s">
        <v>7655</v>
      </c>
      <c r="I1497" s="6" t="s">
        <v>29</v>
      </c>
      <c r="J1497" t="s">
        <v>7656</v>
      </c>
      <c r="K1497" t="s">
        <v>31</v>
      </c>
      <c r="L1497" s="32" t="s">
        <v>695</v>
      </c>
      <c r="M1497" s="1" t="s">
        <v>7656</v>
      </c>
      <c r="N1497" t="s">
        <v>33</v>
      </c>
      <c r="O1497" t="s">
        <v>34</v>
      </c>
      <c r="P1497" t="s">
        <v>35</v>
      </c>
      <c r="Q1497" t="s">
        <v>61</v>
      </c>
      <c r="R1497" t="s">
        <v>50</v>
      </c>
      <c r="S1497" t="s">
        <v>38</v>
      </c>
      <c r="T1497" t="s">
        <v>93</v>
      </c>
      <c r="U1497" t="s">
        <v>7657</v>
      </c>
      <c r="V1497" t="s">
        <v>41</v>
      </c>
      <c r="W1497" t="s">
        <v>42</v>
      </c>
      <c r="X1497" t="s">
        <v>220</v>
      </c>
    </row>
    <row r="1498" spans="1:24" ht="12.75" customHeight="1" x14ac:dyDescent="0.45">
      <c r="A1498" t="s">
        <v>7658</v>
      </c>
      <c r="B1498" t="s">
        <v>25</v>
      </c>
      <c r="C1498" t="s">
        <v>25</v>
      </c>
      <c r="D1498" t="s">
        <v>7659</v>
      </c>
      <c r="E1498" t="s">
        <v>7660</v>
      </c>
      <c r="F1498">
        <v>10.100199999999999</v>
      </c>
      <c r="G1498" s="45">
        <v>14698080</v>
      </c>
      <c r="H1498" t="s">
        <v>7661</v>
      </c>
      <c r="I1498" t="s">
        <v>7534</v>
      </c>
      <c r="K1498" t="s">
        <v>31</v>
      </c>
      <c r="L1498" s="32" t="s">
        <v>10250</v>
      </c>
      <c r="M1498" s="1" t="s">
        <v>237</v>
      </c>
      <c r="N1498" t="s">
        <v>33</v>
      </c>
      <c r="O1498" t="s">
        <v>34</v>
      </c>
      <c r="P1498" t="s">
        <v>35</v>
      </c>
      <c r="Q1498" t="s">
        <v>49</v>
      </c>
      <c r="R1498" t="s">
        <v>37</v>
      </c>
      <c r="S1498" t="s">
        <v>38</v>
      </c>
      <c r="T1498" t="s">
        <v>39</v>
      </c>
      <c r="U1498" t="s">
        <v>40</v>
      </c>
      <c r="V1498" t="s">
        <v>41</v>
      </c>
      <c r="W1498" t="s">
        <v>42</v>
      </c>
      <c r="X1498" t="s">
        <v>53</v>
      </c>
    </row>
    <row r="1499" spans="1:24" ht="12" customHeight="1" x14ac:dyDescent="0.45">
      <c r="A1499" t="s">
        <v>7662</v>
      </c>
      <c r="E1499" t="s">
        <v>7663</v>
      </c>
      <c r="G1499" s="45" t="s">
        <v>7663</v>
      </c>
      <c r="H1499" t="s">
        <v>7664</v>
      </c>
      <c r="I1499" s="6" t="s">
        <v>46</v>
      </c>
      <c r="J1499" t="s">
        <v>7665</v>
      </c>
      <c r="K1499" t="s">
        <v>109</v>
      </c>
      <c r="L1499" s="32" t="s">
        <v>2099</v>
      </c>
      <c r="M1499" s="1" t="s">
        <v>7666</v>
      </c>
      <c r="N1499" t="s">
        <v>46</v>
      </c>
      <c r="O1499" t="s">
        <v>34</v>
      </c>
      <c r="P1499" t="s">
        <v>35</v>
      </c>
      <c r="Q1499" t="s">
        <v>49</v>
      </c>
      <c r="R1499" t="s">
        <v>111</v>
      </c>
      <c r="S1499" s="1" t="s">
        <v>7667</v>
      </c>
      <c r="T1499" t="s">
        <v>39</v>
      </c>
      <c r="U1499" s="1" t="s">
        <v>7668</v>
      </c>
      <c r="V1499" t="s">
        <v>81</v>
      </c>
      <c r="W1499" t="s">
        <v>42</v>
      </c>
      <c r="X1499" t="s">
        <v>43</v>
      </c>
    </row>
    <row r="1500" spans="1:24" ht="12.75" customHeight="1" x14ac:dyDescent="0.45">
      <c r="A1500" t="s">
        <v>7669</v>
      </c>
      <c r="B1500" t="s">
        <v>25</v>
      </c>
      <c r="C1500" t="s">
        <v>25</v>
      </c>
      <c r="D1500" t="s">
        <v>7670</v>
      </c>
      <c r="E1500" t="s">
        <v>7671</v>
      </c>
      <c r="F1500">
        <v>10.1111</v>
      </c>
      <c r="G1500" s="45" t="s">
        <v>7672</v>
      </c>
      <c r="H1500" t="s">
        <v>7673</v>
      </c>
      <c r="I1500" s="6" t="s">
        <v>29</v>
      </c>
      <c r="J1500" t="s">
        <v>7674</v>
      </c>
      <c r="K1500" t="s">
        <v>31</v>
      </c>
      <c r="L1500" s="32" t="s">
        <v>152</v>
      </c>
      <c r="M1500" s="1" t="s">
        <v>7674</v>
      </c>
      <c r="N1500" t="s">
        <v>33</v>
      </c>
      <c r="O1500" t="s">
        <v>34</v>
      </c>
      <c r="P1500" t="s">
        <v>35</v>
      </c>
      <c r="Q1500" t="s">
        <v>36</v>
      </c>
      <c r="R1500" t="s">
        <v>172</v>
      </c>
      <c r="S1500" t="s">
        <v>38</v>
      </c>
      <c r="T1500" t="s">
        <v>39</v>
      </c>
      <c r="U1500" t="s">
        <v>40</v>
      </c>
      <c r="V1500" t="s">
        <v>41</v>
      </c>
      <c r="W1500" t="s">
        <v>42</v>
      </c>
      <c r="X1500" t="s">
        <v>53</v>
      </c>
    </row>
    <row r="1501" spans="1:24" ht="12.75" customHeight="1" x14ac:dyDescent="0.45">
      <c r="A1501" t="s">
        <v>7675</v>
      </c>
      <c r="E1501" t="s">
        <v>7676</v>
      </c>
      <c r="G1501" s="45" t="s">
        <v>7676</v>
      </c>
      <c r="H1501" t="s">
        <v>7677</v>
      </c>
      <c r="I1501" t="s">
        <v>46</v>
      </c>
      <c r="J1501" s="1" t="s">
        <v>7678</v>
      </c>
      <c r="K1501" t="s">
        <v>1497</v>
      </c>
      <c r="L1501" s="32">
        <v>2420</v>
      </c>
      <c r="M1501" s="1" t="s">
        <v>7678</v>
      </c>
      <c r="N1501" t="s">
        <v>46</v>
      </c>
      <c r="O1501" t="s">
        <v>34</v>
      </c>
      <c r="P1501" t="s">
        <v>35</v>
      </c>
      <c r="Q1501" t="s">
        <v>49</v>
      </c>
      <c r="R1501" t="s">
        <v>50</v>
      </c>
      <c r="S1501" s="1" t="s">
        <v>7679</v>
      </c>
      <c r="T1501" t="s">
        <v>39</v>
      </c>
      <c r="U1501" s="14" t="s">
        <v>7679</v>
      </c>
      <c r="V1501" t="s">
        <v>41</v>
      </c>
      <c r="W1501" s="25" t="s">
        <v>7679</v>
      </c>
      <c r="X1501" t="s">
        <v>53</v>
      </c>
    </row>
    <row r="1502" spans="1:24" ht="13.5" customHeight="1" x14ac:dyDescent="0.45">
      <c r="A1502" t="s">
        <v>7680</v>
      </c>
      <c r="B1502" t="s">
        <v>7681</v>
      </c>
      <c r="C1502" t="s">
        <v>25</v>
      </c>
      <c r="D1502" t="s">
        <v>7682</v>
      </c>
      <c r="E1502" t="s">
        <v>7682</v>
      </c>
      <c r="F1502">
        <v>10.1111</v>
      </c>
      <c r="G1502" s="45" t="s">
        <v>7672</v>
      </c>
      <c r="H1502" t="s">
        <v>7683</v>
      </c>
      <c r="I1502" t="s">
        <v>46</v>
      </c>
      <c r="J1502" t="s">
        <v>7684</v>
      </c>
      <c r="K1502" t="s">
        <v>31</v>
      </c>
      <c r="L1502" s="32" t="s">
        <v>7685</v>
      </c>
      <c r="M1502" t="s">
        <v>7686</v>
      </c>
      <c r="N1502" t="s">
        <v>46</v>
      </c>
      <c r="O1502" t="str">
        <f>"http://onlinelibrary.wiley.com/page/journal/17517915/homepage/open_access_license_and_copyright.htm"</f>
        <v>http://onlinelibrary.wiley.com/page/journal/17517915/homepage/open_access_license_and_copyright.htm</v>
      </c>
      <c r="P1502" t="s">
        <v>35</v>
      </c>
      <c r="Q1502" t="s">
        <v>49</v>
      </c>
      <c r="R1502" t="s">
        <v>37</v>
      </c>
      <c r="S1502" t="s">
        <v>38</v>
      </c>
      <c r="T1502" t="s">
        <v>39</v>
      </c>
      <c r="U1502" t="s">
        <v>40</v>
      </c>
      <c r="V1502" t="s">
        <v>41</v>
      </c>
      <c r="W1502" t="s">
        <v>42</v>
      </c>
      <c r="X1502" t="s">
        <v>53</v>
      </c>
    </row>
    <row r="1503" spans="1:24" ht="12.75" customHeight="1" x14ac:dyDescent="0.45">
      <c r="A1503" t="s">
        <v>7687</v>
      </c>
      <c r="B1503" t="s">
        <v>25</v>
      </c>
      <c r="C1503" t="s">
        <v>25</v>
      </c>
      <c r="D1503" t="s">
        <v>7688</v>
      </c>
      <c r="E1503" t="s">
        <v>7689</v>
      </c>
      <c r="F1503">
        <v>10.1111</v>
      </c>
      <c r="G1503" s="45">
        <v>13480421</v>
      </c>
      <c r="H1503" t="s">
        <v>7690</v>
      </c>
      <c r="I1503" s="6" t="s">
        <v>29</v>
      </c>
      <c r="J1503" t="s">
        <v>7691</v>
      </c>
      <c r="K1503" t="s">
        <v>31</v>
      </c>
      <c r="L1503" s="32" t="s">
        <v>279</v>
      </c>
      <c r="M1503" s="1" t="s">
        <v>7691</v>
      </c>
      <c r="N1503" t="s">
        <v>33</v>
      </c>
      <c r="O1503" t="s">
        <v>34</v>
      </c>
      <c r="P1503" t="s">
        <v>35</v>
      </c>
      <c r="Q1503" t="s">
        <v>61</v>
      </c>
      <c r="R1503" t="s">
        <v>172</v>
      </c>
      <c r="S1503" t="s">
        <v>38</v>
      </c>
      <c r="T1503" t="s">
        <v>39</v>
      </c>
      <c r="U1503" t="s">
        <v>40</v>
      </c>
      <c r="V1503" t="s">
        <v>41</v>
      </c>
      <c r="W1503" t="s">
        <v>42</v>
      </c>
      <c r="X1503" t="s">
        <v>53</v>
      </c>
    </row>
    <row r="1504" spans="1:24" ht="12.75" customHeight="1" x14ac:dyDescent="0.45">
      <c r="A1504" t="s">
        <v>7692</v>
      </c>
      <c r="B1504" t="s">
        <v>25</v>
      </c>
      <c r="C1504" t="s">
        <v>25</v>
      </c>
      <c r="D1504" t="s">
        <v>7693</v>
      </c>
      <c r="E1504" t="s">
        <v>7693</v>
      </c>
      <c r="F1504">
        <v>10.1111</v>
      </c>
      <c r="G1504" s="45">
        <v>13480421</v>
      </c>
      <c r="H1504" t="s">
        <v>7694</v>
      </c>
      <c r="I1504" t="s">
        <v>46</v>
      </c>
      <c r="J1504" t="s">
        <v>7695</v>
      </c>
      <c r="K1504" t="s">
        <v>1654</v>
      </c>
      <c r="L1504" s="32" t="s">
        <v>5308</v>
      </c>
      <c r="M1504" t="s">
        <v>7696</v>
      </c>
      <c r="N1504" t="s">
        <v>46</v>
      </c>
      <c r="O1504" t="str">
        <f>"http://onlinelibrary.wiley.com/page/journal/20458827/homepage/open_access_license_and_copyright.htm"</f>
        <v>http://onlinelibrary.wiley.com/page/journal/20458827/homepage/open_access_license_and_copyright.htm</v>
      </c>
      <c r="P1504" t="s">
        <v>35</v>
      </c>
      <c r="Q1504" t="s">
        <v>49</v>
      </c>
      <c r="R1504" t="s">
        <v>111</v>
      </c>
      <c r="S1504" t="s">
        <v>38</v>
      </c>
      <c r="T1504" t="s">
        <v>39</v>
      </c>
      <c r="U1504" t="s">
        <v>40</v>
      </c>
      <c r="V1504" t="s">
        <v>41</v>
      </c>
      <c r="W1504" t="s">
        <v>42</v>
      </c>
      <c r="X1504" t="s">
        <v>53</v>
      </c>
    </row>
    <row r="1505" spans="1:24" ht="12.75" customHeight="1" x14ac:dyDescent="0.45">
      <c r="A1505" t="s">
        <v>7697</v>
      </c>
      <c r="B1505" t="s">
        <v>25</v>
      </c>
      <c r="C1505" t="s">
        <v>25</v>
      </c>
      <c r="D1505" t="s">
        <v>7698</v>
      </c>
      <c r="E1505" t="s">
        <v>7699</v>
      </c>
      <c r="F1505">
        <v>10.1111</v>
      </c>
      <c r="G1505" s="45">
        <v>15498719</v>
      </c>
      <c r="H1505" t="s">
        <v>7700</v>
      </c>
      <c r="I1505" s="6" t="s">
        <v>29</v>
      </c>
      <c r="J1505" t="s">
        <v>7701</v>
      </c>
      <c r="K1505" t="s">
        <v>31</v>
      </c>
      <c r="L1505" s="32" t="s">
        <v>690</v>
      </c>
      <c r="M1505" s="1" t="s">
        <v>7701</v>
      </c>
      <c r="N1505" t="s">
        <v>33</v>
      </c>
      <c r="O1505" t="s">
        <v>34</v>
      </c>
      <c r="P1505" t="s">
        <v>35</v>
      </c>
      <c r="Q1505" t="s">
        <v>61</v>
      </c>
      <c r="R1505" t="s">
        <v>172</v>
      </c>
      <c r="S1505" t="s">
        <v>38</v>
      </c>
      <c r="T1505" t="s">
        <v>39</v>
      </c>
      <c r="U1505" t="s">
        <v>40</v>
      </c>
      <c r="V1505" t="s">
        <v>41</v>
      </c>
      <c r="W1505" t="s">
        <v>42</v>
      </c>
      <c r="X1505" t="s">
        <v>53</v>
      </c>
    </row>
    <row r="1506" spans="1:24" ht="12.75" customHeight="1" x14ac:dyDescent="0.45">
      <c r="A1506" t="s">
        <v>7702</v>
      </c>
      <c r="B1506" t="s">
        <v>25</v>
      </c>
      <c r="C1506" t="s">
        <v>25</v>
      </c>
      <c r="D1506" t="s">
        <v>7703</v>
      </c>
      <c r="E1506" t="s">
        <v>7704</v>
      </c>
      <c r="F1506">
        <v>10.100199999999999</v>
      </c>
      <c r="G1506" s="45">
        <v>10970029</v>
      </c>
      <c r="H1506" t="s">
        <v>7705</v>
      </c>
      <c r="I1506" s="6" t="s">
        <v>29</v>
      </c>
      <c r="J1506" t="s">
        <v>7706</v>
      </c>
      <c r="K1506" t="s">
        <v>31</v>
      </c>
      <c r="L1506" s="32" t="s">
        <v>718</v>
      </c>
      <c r="M1506" t="str">
        <f>"http://onlinelibrary.wiley.com/page/journal/"&amp;G1506&amp;"/homepage/FundedAccess.html"</f>
        <v>http://onlinelibrary.wiley.com/page/journal/10970029/homepage/FundedAccess.html</v>
      </c>
      <c r="N1506" t="s">
        <v>33</v>
      </c>
      <c r="O1506" t="s">
        <v>34</v>
      </c>
      <c r="P1506" t="s">
        <v>35</v>
      </c>
      <c r="Q1506" t="s">
        <v>61</v>
      </c>
      <c r="R1506" t="s">
        <v>172</v>
      </c>
      <c r="S1506" t="s">
        <v>38</v>
      </c>
      <c r="T1506" t="s">
        <v>39</v>
      </c>
      <c r="U1506" t="s">
        <v>40</v>
      </c>
      <c r="V1506" t="s">
        <v>41</v>
      </c>
      <c r="W1506" t="s">
        <v>42</v>
      </c>
      <c r="X1506" t="s">
        <v>53</v>
      </c>
    </row>
    <row r="1507" spans="1:24" ht="12.75" customHeight="1" x14ac:dyDescent="0.45">
      <c r="A1507" t="s">
        <v>7707</v>
      </c>
      <c r="B1507" t="s">
        <v>25</v>
      </c>
      <c r="C1507" t="s">
        <v>25</v>
      </c>
      <c r="D1507" t="s">
        <v>7708</v>
      </c>
      <c r="E1507" t="s">
        <v>7709</v>
      </c>
      <c r="F1507">
        <v>10.100199999999999</v>
      </c>
      <c r="G1507" s="45">
        <v>10982752</v>
      </c>
      <c r="H1507" t="s">
        <v>7710</v>
      </c>
      <c r="I1507" s="6" t="s">
        <v>29</v>
      </c>
      <c r="J1507" t="s">
        <v>7711</v>
      </c>
      <c r="K1507" t="s">
        <v>100</v>
      </c>
      <c r="L1507" s="32" t="s">
        <v>301</v>
      </c>
      <c r="M1507" t="str">
        <f>"http://onlinelibrary.wiley.com/page/journal/"&amp;G1507&amp;"/homepage/FundedAccess.html"</f>
        <v>http://onlinelibrary.wiley.com/page/journal/10982752/homepage/FundedAccess.html</v>
      </c>
      <c r="N1507" t="s">
        <v>33</v>
      </c>
      <c r="O1507" t="s">
        <v>34</v>
      </c>
      <c r="P1507" t="s">
        <v>35</v>
      </c>
      <c r="Q1507" t="s">
        <v>61</v>
      </c>
      <c r="R1507" t="s">
        <v>172</v>
      </c>
      <c r="S1507" t="s">
        <v>38</v>
      </c>
      <c r="T1507" t="s">
        <v>39</v>
      </c>
      <c r="U1507" t="s">
        <v>40</v>
      </c>
      <c r="V1507" t="s">
        <v>41</v>
      </c>
      <c r="W1507" t="s">
        <v>42</v>
      </c>
      <c r="X1507" t="s">
        <v>53</v>
      </c>
    </row>
    <row r="1508" spans="1:24" ht="12.75" customHeight="1" x14ac:dyDescent="0.45">
      <c r="A1508" t="s">
        <v>7712</v>
      </c>
      <c r="B1508" t="s">
        <v>25</v>
      </c>
      <c r="C1508" t="s">
        <v>25</v>
      </c>
      <c r="D1508" t="s">
        <v>7713</v>
      </c>
      <c r="E1508" t="s">
        <v>7714</v>
      </c>
      <c r="F1508">
        <v>10.100199999999999</v>
      </c>
      <c r="G1508" s="45">
        <v>10982760</v>
      </c>
      <c r="H1508" t="s">
        <v>7715</v>
      </c>
      <c r="I1508" s="6" t="s">
        <v>29</v>
      </c>
      <c r="J1508" t="s">
        <v>7716</v>
      </c>
      <c r="K1508" t="s">
        <v>31</v>
      </c>
      <c r="L1508" s="32" t="s">
        <v>3367</v>
      </c>
      <c r="M1508" s="1" t="s">
        <v>237</v>
      </c>
      <c r="N1508" t="s">
        <v>33</v>
      </c>
      <c r="O1508" t="s">
        <v>34</v>
      </c>
      <c r="P1508" t="s">
        <v>35</v>
      </c>
      <c r="Q1508" t="s">
        <v>61</v>
      </c>
      <c r="R1508" t="s">
        <v>37</v>
      </c>
      <c r="S1508" t="s">
        <v>38</v>
      </c>
      <c r="T1508" t="s">
        <v>39</v>
      </c>
      <c r="U1508" t="s">
        <v>40</v>
      </c>
      <c r="V1508" t="s">
        <v>41</v>
      </c>
      <c r="W1508" t="s">
        <v>42</v>
      </c>
      <c r="X1508" t="s">
        <v>53</v>
      </c>
    </row>
    <row r="1509" spans="1:24" ht="12.75" customHeight="1" x14ac:dyDescent="0.45">
      <c r="A1509" t="s">
        <v>7717</v>
      </c>
      <c r="B1509" t="s">
        <v>25</v>
      </c>
      <c r="C1509" t="s">
        <v>25</v>
      </c>
      <c r="D1509" t="s">
        <v>7718</v>
      </c>
      <c r="E1509" t="s">
        <v>7719</v>
      </c>
      <c r="F1509">
        <v>10.1111</v>
      </c>
      <c r="G1509" s="45">
        <v>14754967</v>
      </c>
      <c r="H1509" t="s">
        <v>7720</v>
      </c>
      <c r="I1509" s="6" t="s">
        <v>29</v>
      </c>
      <c r="J1509" t="s">
        <v>7721</v>
      </c>
      <c r="K1509" t="s">
        <v>31</v>
      </c>
      <c r="L1509" s="32" t="s">
        <v>695</v>
      </c>
      <c r="M1509" t="str">
        <f>"http://onlinelibrary.wiley.com/page/journal/"&amp;G1509&amp;"/homepage/FundedAccess.html"</f>
        <v>http://onlinelibrary.wiley.com/page/journal/14754967/homepage/FundedAccess.html</v>
      </c>
      <c r="N1509" t="s">
        <v>33</v>
      </c>
      <c r="O1509" t="s">
        <v>34</v>
      </c>
      <c r="P1509" t="s">
        <v>35</v>
      </c>
      <c r="Q1509" t="s">
        <v>61</v>
      </c>
      <c r="R1509" t="s">
        <v>415</v>
      </c>
      <c r="S1509" t="s">
        <v>38</v>
      </c>
      <c r="T1509" t="s">
        <v>93</v>
      </c>
      <c r="U1509" t="s">
        <v>7722</v>
      </c>
      <c r="V1509" t="s">
        <v>81</v>
      </c>
      <c r="W1509" t="s">
        <v>42</v>
      </c>
      <c r="X1509" t="s">
        <v>53</v>
      </c>
    </row>
    <row r="1510" spans="1:24" ht="12.75" customHeight="1" x14ac:dyDescent="0.45">
      <c r="A1510" t="s">
        <v>7723</v>
      </c>
      <c r="B1510" t="s">
        <v>25</v>
      </c>
      <c r="C1510" t="s">
        <v>25</v>
      </c>
      <c r="D1510" t="s">
        <v>7724</v>
      </c>
      <c r="E1510" t="s">
        <v>7725</v>
      </c>
      <c r="F1510">
        <v>10.1111</v>
      </c>
      <c r="G1510" s="45">
        <v>14680009</v>
      </c>
      <c r="H1510" t="s">
        <v>7726</v>
      </c>
      <c r="I1510" s="6" t="s">
        <v>29</v>
      </c>
      <c r="J1510" t="s">
        <v>7727</v>
      </c>
      <c r="K1510" t="s">
        <v>31</v>
      </c>
      <c r="L1510" s="32" t="s">
        <v>101</v>
      </c>
      <c r="M1510" t="str">
        <f>"http://onlinelibrary.wiley.com/page/journal/"&amp;G1510&amp;"/homepage/FundedAccess.html"</f>
        <v>http://onlinelibrary.wiley.com/page/journal/14680009/homepage/FundedAccess.html</v>
      </c>
      <c r="N1510" t="s">
        <v>78</v>
      </c>
      <c r="O1510" t="s">
        <v>34</v>
      </c>
      <c r="P1510" t="s">
        <v>79</v>
      </c>
      <c r="Q1510" t="s">
        <v>79</v>
      </c>
      <c r="R1510" t="s">
        <v>37</v>
      </c>
      <c r="S1510" t="s">
        <v>38</v>
      </c>
      <c r="T1510" t="s">
        <v>39</v>
      </c>
      <c r="U1510" t="s">
        <v>40</v>
      </c>
      <c r="V1510" t="s">
        <v>41</v>
      </c>
      <c r="W1510" t="s">
        <v>42</v>
      </c>
      <c r="X1510" t="s">
        <v>43</v>
      </c>
    </row>
    <row r="1511" spans="1:24" ht="12.75" customHeight="1" x14ac:dyDescent="0.45">
      <c r="A1511" t="s">
        <v>7728</v>
      </c>
      <c r="B1511" t="s">
        <v>25</v>
      </c>
      <c r="C1511" t="s">
        <v>25</v>
      </c>
      <c r="D1511" t="s">
        <v>7729</v>
      </c>
      <c r="E1511" t="s">
        <v>7730</v>
      </c>
      <c r="F1511">
        <v>10.1111</v>
      </c>
      <c r="G1511" s="45" t="s">
        <v>7731</v>
      </c>
      <c r="H1511" t="s">
        <v>7732</v>
      </c>
      <c r="I1511" s="6" t="s">
        <v>29</v>
      </c>
      <c r="J1511" t="s">
        <v>7733</v>
      </c>
      <c r="K1511" t="s">
        <v>31</v>
      </c>
      <c r="L1511" s="32" t="s">
        <v>5250</v>
      </c>
      <c r="M1511" t="str">
        <f>"http://onlinelibrary.wiley.com/page/journal/"&amp;G1511&amp;"/homepage/FundedAccess.html"</f>
        <v>http://onlinelibrary.wiley.com/page/journal/1094348X/homepage/FundedAccess.html</v>
      </c>
      <c r="N1511" t="s">
        <v>33</v>
      </c>
      <c r="O1511" t="s">
        <v>34</v>
      </c>
      <c r="P1511" t="s">
        <v>35</v>
      </c>
      <c r="Q1511" t="s">
        <v>36</v>
      </c>
      <c r="R1511" t="s">
        <v>172</v>
      </c>
      <c r="S1511" t="s">
        <v>38</v>
      </c>
      <c r="T1511" t="s">
        <v>39</v>
      </c>
      <c r="U1511" t="s">
        <v>40</v>
      </c>
      <c r="V1511" t="s">
        <v>81</v>
      </c>
      <c r="W1511" t="s">
        <v>42</v>
      </c>
      <c r="X1511" t="s">
        <v>43</v>
      </c>
    </row>
    <row r="1512" spans="1:24" ht="12.75" customHeight="1" x14ac:dyDescent="0.45">
      <c r="A1512" t="s">
        <v>7734</v>
      </c>
      <c r="B1512" t="s">
        <v>25</v>
      </c>
      <c r="C1512" t="s">
        <v>25</v>
      </c>
      <c r="D1512" t="s">
        <v>7735</v>
      </c>
      <c r="E1512" t="s">
        <v>7736</v>
      </c>
      <c r="F1512">
        <v>10.1111</v>
      </c>
      <c r="G1512" s="45">
        <v>14680017</v>
      </c>
      <c r="H1512" t="s">
        <v>7737</v>
      </c>
      <c r="I1512" s="6" t="s">
        <v>29</v>
      </c>
      <c r="J1512" t="s">
        <v>7738</v>
      </c>
      <c r="K1512" t="s">
        <v>31</v>
      </c>
      <c r="L1512" s="32" t="s">
        <v>3525</v>
      </c>
      <c r="M1512" t="str">
        <f>"http://onlinelibrary.wiley.com/page/journal/"&amp;G1512&amp;"/homepage/FundedAccess.html"</f>
        <v>http://onlinelibrary.wiley.com/page/journal/14680017/homepage/FundedAccess.html</v>
      </c>
      <c r="N1512" t="s">
        <v>33</v>
      </c>
      <c r="O1512" t="s">
        <v>34</v>
      </c>
      <c r="P1512" t="s">
        <v>35</v>
      </c>
      <c r="Q1512" t="s">
        <v>36</v>
      </c>
      <c r="R1512" t="s">
        <v>172</v>
      </c>
      <c r="S1512" t="s">
        <v>38</v>
      </c>
      <c r="T1512" t="s">
        <v>39</v>
      </c>
      <c r="U1512" t="s">
        <v>40</v>
      </c>
      <c r="V1512" t="s">
        <v>41</v>
      </c>
      <c r="W1512" t="s">
        <v>42</v>
      </c>
      <c r="X1512" t="s">
        <v>43</v>
      </c>
    </row>
    <row r="1513" spans="1:24" ht="12.75" customHeight="1" x14ac:dyDescent="0.45">
      <c r="A1513" t="s">
        <v>7739</v>
      </c>
      <c r="B1513" t="s">
        <v>25</v>
      </c>
      <c r="C1513" t="s">
        <v>25</v>
      </c>
      <c r="D1513" t="s">
        <v>7740</v>
      </c>
      <c r="E1513" t="s">
        <v>7741</v>
      </c>
      <c r="F1513">
        <v>10.1111</v>
      </c>
      <c r="G1513" s="45" t="s">
        <v>7742</v>
      </c>
      <c r="H1513" t="s">
        <v>7743</v>
      </c>
      <c r="I1513" s="6" t="s">
        <v>29</v>
      </c>
      <c r="J1513" t="s">
        <v>7744</v>
      </c>
      <c r="K1513" t="s">
        <v>31</v>
      </c>
      <c r="L1513" s="32" t="s">
        <v>852</v>
      </c>
      <c r="M1513" t="str">
        <f>"http://onlinelibrary.wiley.com/page/journal/"&amp;G1513&amp;"/homepage/FundedAccess.html"</f>
        <v>http://onlinelibrary.wiley.com/page/journal/1751228X/homepage/FundedAccess.html</v>
      </c>
      <c r="N1513" t="s">
        <v>33</v>
      </c>
      <c r="O1513" t="s">
        <v>34</v>
      </c>
      <c r="P1513" t="s">
        <v>35</v>
      </c>
      <c r="Q1513" t="s">
        <v>61</v>
      </c>
      <c r="R1513" t="s">
        <v>172</v>
      </c>
      <c r="S1513" t="s">
        <v>38</v>
      </c>
      <c r="T1513" t="s">
        <v>39</v>
      </c>
      <c r="U1513" t="s">
        <v>40</v>
      </c>
      <c r="V1513" t="s">
        <v>41</v>
      </c>
      <c r="W1513" t="s">
        <v>42</v>
      </c>
      <c r="X1513" t="s">
        <v>53</v>
      </c>
    </row>
    <row r="1514" spans="1:24" ht="12.75" customHeight="1" x14ac:dyDescent="0.45">
      <c r="A1514" t="s">
        <v>7745</v>
      </c>
      <c r="E1514" t="s">
        <v>7746</v>
      </c>
      <c r="G1514" s="45" t="s">
        <v>7747</v>
      </c>
      <c r="H1514" t="s">
        <v>7748</v>
      </c>
      <c r="I1514" s="6" t="s">
        <v>46</v>
      </c>
      <c r="J1514" s="1" t="s">
        <v>169</v>
      </c>
      <c r="K1514" t="s">
        <v>7749</v>
      </c>
      <c r="L1514" s="32">
        <v>2500</v>
      </c>
      <c r="M1514" s="1" t="s">
        <v>7750</v>
      </c>
      <c r="N1514" t="s">
        <v>46</v>
      </c>
      <c r="O1514" s="1" t="s">
        <v>345</v>
      </c>
      <c r="P1514" t="s">
        <v>35</v>
      </c>
      <c r="Q1514" t="s">
        <v>49</v>
      </c>
      <c r="R1514" t="s">
        <v>80</v>
      </c>
      <c r="S1514" t="s">
        <v>38</v>
      </c>
      <c r="T1514" t="s">
        <v>39</v>
      </c>
      <c r="U1514" s="1" t="s">
        <v>314</v>
      </c>
      <c r="V1514" t="s">
        <v>80</v>
      </c>
      <c r="W1514" s="1" t="s">
        <v>622</v>
      </c>
      <c r="X1514" t="s">
        <v>53</v>
      </c>
    </row>
    <row r="1515" spans="1:24" ht="12.75" customHeight="1" x14ac:dyDescent="0.45">
      <c r="A1515" s="38" t="s">
        <v>7751</v>
      </c>
      <c r="B1515" t="s">
        <v>7751</v>
      </c>
      <c r="E1515">
        <v>16875605</v>
      </c>
      <c r="G1515" s="45">
        <v>16875605</v>
      </c>
      <c r="H1515" t="s">
        <v>7752</v>
      </c>
      <c r="I1515" t="s">
        <v>46</v>
      </c>
      <c r="J1515" t="s">
        <v>7753</v>
      </c>
      <c r="K1515" s="9" t="s">
        <v>48</v>
      </c>
      <c r="L1515" s="32" t="s">
        <v>4112</v>
      </c>
      <c r="M1515" t="s">
        <v>7753</v>
      </c>
      <c r="N1515" t="s">
        <v>46</v>
      </c>
      <c r="O1515" t="s">
        <v>34</v>
      </c>
      <c r="P1515" t="s">
        <v>35</v>
      </c>
      <c r="Q1515" t="s">
        <v>49</v>
      </c>
      <c r="R1515" t="s">
        <v>50</v>
      </c>
      <c r="S1515" t="s">
        <v>51</v>
      </c>
      <c r="T1515" t="s">
        <v>39</v>
      </c>
      <c r="U1515" t="s">
        <v>7754</v>
      </c>
      <c r="V1515" t="s">
        <v>41</v>
      </c>
      <c r="W1515" t="s">
        <v>7754</v>
      </c>
      <c r="X1515" t="s">
        <v>53</v>
      </c>
    </row>
    <row r="1516" spans="1:24" ht="12.75" customHeight="1" x14ac:dyDescent="0.45">
      <c r="A1516" t="s">
        <v>7755</v>
      </c>
      <c r="E1516" t="s">
        <v>7756</v>
      </c>
      <c r="G1516" s="45" t="s">
        <v>7756</v>
      </c>
      <c r="H1516" t="s">
        <v>7757</v>
      </c>
      <c r="I1516" s="6" t="s">
        <v>46</v>
      </c>
      <c r="J1516" s="1" t="s">
        <v>169</v>
      </c>
      <c r="K1516" t="s">
        <v>109</v>
      </c>
      <c r="L1516" s="32" t="s">
        <v>642</v>
      </c>
      <c r="M1516" s="1" t="s">
        <v>7758</v>
      </c>
      <c r="N1516" t="s">
        <v>46</v>
      </c>
      <c r="O1516" s="1" t="s">
        <v>345</v>
      </c>
      <c r="P1516" t="s">
        <v>35</v>
      </c>
      <c r="Q1516" t="s">
        <v>49</v>
      </c>
      <c r="R1516" t="s">
        <v>50</v>
      </c>
      <c r="S1516" t="s">
        <v>38</v>
      </c>
      <c r="T1516" t="s">
        <v>39</v>
      </c>
      <c r="U1516" s="1" t="s">
        <v>314</v>
      </c>
      <c r="V1516" t="s">
        <v>41</v>
      </c>
      <c r="W1516" s="1" t="s">
        <v>622</v>
      </c>
      <c r="X1516" t="s">
        <v>53</v>
      </c>
    </row>
    <row r="1517" spans="1:24" ht="12.75" customHeight="1" x14ac:dyDescent="0.45">
      <c r="A1517" t="s">
        <v>7759</v>
      </c>
      <c r="B1517" t="s">
        <v>25</v>
      </c>
      <c r="C1517" t="s">
        <v>25</v>
      </c>
      <c r="D1517" t="s">
        <v>7760</v>
      </c>
      <c r="E1517" t="s">
        <v>7761</v>
      </c>
      <c r="F1517">
        <v>10.1111</v>
      </c>
      <c r="G1517" s="45">
        <v>15404781</v>
      </c>
      <c r="H1517" t="s">
        <v>7762</v>
      </c>
      <c r="I1517" s="6" t="s">
        <v>29</v>
      </c>
      <c r="J1517" t="s">
        <v>7763</v>
      </c>
      <c r="K1517" t="s">
        <v>31</v>
      </c>
      <c r="L1517" s="32" t="s">
        <v>236</v>
      </c>
      <c r="M1517" t="str">
        <f>"http://onlinelibrary.wiley.com/page/journal/"&amp;G1517&amp;"/homepage/FundedAccess.html"</f>
        <v>http://onlinelibrary.wiley.com/page/journal/15404781/homepage/FundedAccess.html</v>
      </c>
      <c r="N1517" t="s">
        <v>33</v>
      </c>
      <c r="O1517" t="s">
        <v>34</v>
      </c>
      <c r="P1517" t="s">
        <v>35</v>
      </c>
      <c r="Q1517" t="s">
        <v>36</v>
      </c>
      <c r="R1517" t="s">
        <v>80</v>
      </c>
      <c r="S1517" t="s">
        <v>38</v>
      </c>
      <c r="T1517" t="s">
        <v>93</v>
      </c>
      <c r="U1517" t="s">
        <v>7764</v>
      </c>
      <c r="V1517" t="s">
        <v>41</v>
      </c>
      <c r="W1517" t="s">
        <v>42</v>
      </c>
      <c r="X1517" t="s">
        <v>43</v>
      </c>
    </row>
    <row r="1518" spans="1:24" ht="12.75" customHeight="1" x14ac:dyDescent="0.45">
      <c r="A1518" t="s">
        <v>7765</v>
      </c>
      <c r="B1518" t="s">
        <v>25</v>
      </c>
      <c r="C1518" t="s">
        <v>25</v>
      </c>
      <c r="D1518" t="s">
        <v>7766</v>
      </c>
      <c r="E1518" t="s">
        <v>7767</v>
      </c>
      <c r="F1518">
        <v>10.1111</v>
      </c>
      <c r="G1518" s="45">
        <v>14682230</v>
      </c>
      <c r="H1518" t="s">
        <v>7768</v>
      </c>
      <c r="I1518" s="6" t="s">
        <v>29</v>
      </c>
      <c r="J1518" t="s">
        <v>7769</v>
      </c>
      <c r="K1518" t="s">
        <v>31</v>
      </c>
      <c r="L1518" s="32" t="s">
        <v>32</v>
      </c>
      <c r="M1518" t="s">
        <v>7769</v>
      </c>
      <c r="N1518" t="s">
        <v>78</v>
      </c>
      <c r="O1518" t="s">
        <v>34</v>
      </c>
      <c r="P1518" t="s">
        <v>102</v>
      </c>
      <c r="Q1518" t="s">
        <v>49</v>
      </c>
      <c r="R1518" t="s">
        <v>415</v>
      </c>
      <c r="S1518" t="s">
        <v>38</v>
      </c>
      <c r="T1518" t="s">
        <v>93</v>
      </c>
      <c r="U1518" t="s">
        <v>7769</v>
      </c>
      <c r="V1518" t="s">
        <v>81</v>
      </c>
      <c r="W1518" t="s">
        <v>42</v>
      </c>
      <c r="X1518" t="s">
        <v>115</v>
      </c>
    </row>
    <row r="1519" spans="1:24" ht="12.75" customHeight="1" x14ac:dyDescent="0.45">
      <c r="A1519" t="s">
        <v>7770</v>
      </c>
      <c r="B1519" t="s">
        <v>25</v>
      </c>
      <c r="C1519" t="s">
        <v>25</v>
      </c>
      <c r="D1519" t="s">
        <v>7771</v>
      </c>
      <c r="E1519">
        <v>0</v>
      </c>
      <c r="F1519" t="s">
        <v>1336</v>
      </c>
      <c r="G1519" s="45" t="s">
        <v>1337</v>
      </c>
      <c r="H1519" t="s">
        <v>7772</v>
      </c>
      <c r="I1519" t="s">
        <v>86</v>
      </c>
      <c r="J1519" t="s">
        <v>77</v>
      </c>
      <c r="K1519" t="s">
        <v>77</v>
      </c>
      <c r="L1519" s="32" t="s">
        <v>77</v>
      </c>
      <c r="M1519" t="s">
        <v>77</v>
      </c>
      <c r="N1519" t="s">
        <v>78</v>
      </c>
      <c r="O1519" t="s">
        <v>34</v>
      </c>
      <c r="P1519" t="s">
        <v>79</v>
      </c>
      <c r="Q1519" t="s">
        <v>61</v>
      </c>
      <c r="R1519" t="s">
        <v>415</v>
      </c>
      <c r="S1519" t="s">
        <v>38</v>
      </c>
      <c r="T1519" t="s">
        <v>93</v>
      </c>
      <c r="U1519" t="s">
        <v>7769</v>
      </c>
      <c r="V1519" t="s">
        <v>81</v>
      </c>
      <c r="W1519" t="s">
        <v>42</v>
      </c>
      <c r="X1519" t="s">
        <v>115</v>
      </c>
    </row>
    <row r="1520" spans="1:24" ht="12.75" customHeight="1" x14ac:dyDescent="0.45">
      <c r="A1520" t="s">
        <v>7773</v>
      </c>
      <c r="B1520" t="s">
        <v>25</v>
      </c>
      <c r="C1520" t="s">
        <v>25</v>
      </c>
      <c r="D1520" t="s">
        <v>7774</v>
      </c>
      <c r="E1520" t="s">
        <v>7775</v>
      </c>
      <c r="F1520">
        <v>10.1111</v>
      </c>
      <c r="G1520" s="45">
        <v>14680025</v>
      </c>
      <c r="H1520" t="s">
        <v>7776</v>
      </c>
      <c r="I1520" s="6" t="s">
        <v>29</v>
      </c>
      <c r="J1520" t="s">
        <v>7777</v>
      </c>
      <c r="K1520" t="s">
        <v>31</v>
      </c>
      <c r="L1520" s="32" t="s">
        <v>5250</v>
      </c>
      <c r="M1520" t="str">
        <f>"http://onlinelibrary.wiley.com/page/journal/"&amp;G1520&amp;"/homepage/FundedAccess.html"</f>
        <v>http://onlinelibrary.wiley.com/page/journal/14680025/homepage/FundedAccess.html</v>
      </c>
      <c r="N1520" t="s">
        <v>33</v>
      </c>
      <c r="O1520" t="s">
        <v>34</v>
      </c>
      <c r="P1520" t="s">
        <v>35</v>
      </c>
      <c r="Q1520" t="s">
        <v>36</v>
      </c>
      <c r="R1520" t="s">
        <v>172</v>
      </c>
      <c r="S1520" t="s">
        <v>38</v>
      </c>
      <c r="T1520" t="s">
        <v>39</v>
      </c>
      <c r="U1520" t="s">
        <v>40</v>
      </c>
      <c r="V1520" t="s">
        <v>41</v>
      </c>
      <c r="W1520" t="s">
        <v>42</v>
      </c>
      <c r="X1520" t="s">
        <v>43</v>
      </c>
    </row>
    <row r="1521" spans="1:24" ht="12.75" customHeight="1" x14ac:dyDescent="0.45">
      <c r="A1521" t="s">
        <v>7778</v>
      </c>
      <c r="B1521" t="s">
        <v>25</v>
      </c>
      <c r="C1521" t="s">
        <v>25</v>
      </c>
      <c r="D1521" t="s">
        <v>7779</v>
      </c>
      <c r="E1521" t="s">
        <v>7780</v>
      </c>
      <c r="F1521">
        <v>10.100199999999999</v>
      </c>
      <c r="G1521" s="45">
        <v>10982744</v>
      </c>
      <c r="H1521" t="s">
        <v>7781</v>
      </c>
      <c r="I1521" s="6" t="s">
        <v>29</v>
      </c>
      <c r="J1521" t="s">
        <v>7782</v>
      </c>
      <c r="K1521" t="s">
        <v>31</v>
      </c>
      <c r="L1521" s="32" t="s">
        <v>685</v>
      </c>
      <c r="M1521" t="str">
        <f>"http://onlinelibrary.wiley.com/page/journal/"&amp;G1521&amp;"/homepage/FundedAccess.html"</f>
        <v>http://onlinelibrary.wiley.com/page/journal/10982744/homepage/FundedAccess.html</v>
      </c>
      <c r="N1521" t="s">
        <v>33</v>
      </c>
      <c r="O1521" t="s">
        <v>34</v>
      </c>
      <c r="P1521" t="s">
        <v>35</v>
      </c>
      <c r="Q1521" t="s">
        <v>61</v>
      </c>
      <c r="R1521" t="s">
        <v>50</v>
      </c>
      <c r="S1521" t="s">
        <v>38</v>
      </c>
      <c r="T1521" t="s">
        <v>39</v>
      </c>
      <c r="U1521" t="s">
        <v>40</v>
      </c>
      <c r="V1521" t="s">
        <v>41</v>
      </c>
      <c r="W1521" t="s">
        <v>42</v>
      </c>
      <c r="X1521" t="s">
        <v>53</v>
      </c>
    </row>
    <row r="1522" spans="1:24" ht="12.75" customHeight="1" x14ac:dyDescent="0.45">
      <c r="A1522" t="s">
        <v>7783</v>
      </c>
      <c r="B1522" t="s">
        <v>25</v>
      </c>
      <c r="C1522" t="s">
        <v>25</v>
      </c>
      <c r="D1522" t="s">
        <v>7784</v>
      </c>
      <c r="E1522" t="s">
        <v>7785</v>
      </c>
      <c r="F1522">
        <v>10.1111</v>
      </c>
      <c r="G1522" s="45" t="s">
        <v>7786</v>
      </c>
      <c r="H1522" t="s">
        <v>7787</v>
      </c>
      <c r="I1522" s="6" t="s">
        <v>29</v>
      </c>
      <c r="J1522" t="s">
        <v>7788</v>
      </c>
      <c r="K1522" t="s">
        <v>31</v>
      </c>
      <c r="L1522" s="32" t="s">
        <v>5827</v>
      </c>
      <c r="M1522" t="str">
        <f>"http://onlinelibrary.wiley.com/page/journal/"&amp;G1522&amp;"/homepage/FundedAccess.html"</f>
        <v>http://onlinelibrary.wiley.com/page/journal/1365294X/homepage/FundedAccess.html</v>
      </c>
      <c r="N1522" t="s">
        <v>33</v>
      </c>
      <c r="O1522" t="s">
        <v>34</v>
      </c>
      <c r="P1522" t="s">
        <v>35</v>
      </c>
      <c r="Q1522" t="s">
        <v>61</v>
      </c>
      <c r="R1522" t="s">
        <v>111</v>
      </c>
      <c r="S1522" t="s">
        <v>38</v>
      </c>
      <c r="T1522" t="s">
        <v>39</v>
      </c>
      <c r="U1522" t="s">
        <v>40</v>
      </c>
      <c r="V1522" t="s">
        <v>41</v>
      </c>
      <c r="W1522" t="s">
        <v>42</v>
      </c>
      <c r="X1522" t="s">
        <v>53</v>
      </c>
    </row>
    <row r="1523" spans="1:24" ht="12.75" customHeight="1" x14ac:dyDescent="0.45">
      <c r="A1523" t="s">
        <v>7789</v>
      </c>
      <c r="B1523" t="s">
        <v>7790</v>
      </c>
      <c r="C1523" t="s">
        <v>25</v>
      </c>
      <c r="D1523" t="s">
        <v>7791</v>
      </c>
      <c r="E1523" t="s">
        <v>7792</v>
      </c>
      <c r="F1523">
        <v>10.1111</v>
      </c>
      <c r="G1523" s="45">
        <v>17550998</v>
      </c>
      <c r="H1523" t="s">
        <v>7793</v>
      </c>
      <c r="I1523" s="6" t="s">
        <v>29</v>
      </c>
      <c r="J1523" t="s">
        <v>7794</v>
      </c>
      <c r="K1523" t="s">
        <v>31</v>
      </c>
      <c r="L1523" s="32" t="s">
        <v>595</v>
      </c>
      <c r="M1523" t="str">
        <f>"http://onlinelibrary.wiley.com/page/journal/"&amp;G1523&amp;"/homepage/FundedAccess.html"</f>
        <v>http://onlinelibrary.wiley.com/page/journal/17550998/homepage/FundedAccess.html</v>
      </c>
      <c r="N1523" t="s">
        <v>33</v>
      </c>
      <c r="O1523" t="s">
        <v>34</v>
      </c>
      <c r="P1523" t="s">
        <v>35</v>
      </c>
      <c r="Q1523" t="s">
        <v>61</v>
      </c>
      <c r="R1523" t="s">
        <v>111</v>
      </c>
      <c r="S1523" t="s">
        <v>38</v>
      </c>
      <c r="T1523" t="s">
        <v>39</v>
      </c>
      <c r="U1523" t="s">
        <v>40</v>
      </c>
      <c r="V1523" t="s">
        <v>41</v>
      </c>
      <c r="W1523" t="s">
        <v>42</v>
      </c>
      <c r="X1523" t="s">
        <v>53</v>
      </c>
    </row>
    <row r="1524" spans="1:24" ht="12.75" customHeight="1" x14ac:dyDescent="0.45">
      <c r="A1524" t="s">
        <v>7795</v>
      </c>
      <c r="B1524" t="s">
        <v>25</v>
      </c>
      <c r="C1524" t="s">
        <v>25</v>
      </c>
      <c r="D1524" t="s">
        <v>7796</v>
      </c>
      <c r="E1524" t="s">
        <v>7796</v>
      </c>
      <c r="F1524">
        <v>10.1111</v>
      </c>
      <c r="G1524" s="45">
        <v>17550998</v>
      </c>
      <c r="H1524" t="s">
        <v>7797</v>
      </c>
      <c r="I1524" t="s">
        <v>46</v>
      </c>
      <c r="J1524" t="s">
        <v>7798</v>
      </c>
      <c r="K1524" t="s">
        <v>31</v>
      </c>
      <c r="L1524" s="32" t="s">
        <v>5250</v>
      </c>
      <c r="M1524" t="s">
        <v>4759</v>
      </c>
      <c r="N1524" t="s">
        <v>46</v>
      </c>
      <c r="O1524" t="str">
        <f>"http://onlinelibrary.wiley.com/page/journal/23249269/homepage/open_access_license_and_copyright.htm"</f>
        <v>http://onlinelibrary.wiley.com/page/journal/23249269/homepage/open_access_license_and_copyright.htm</v>
      </c>
      <c r="P1524" t="s">
        <v>35</v>
      </c>
      <c r="Q1524" t="s">
        <v>49</v>
      </c>
      <c r="R1524" t="s">
        <v>172</v>
      </c>
      <c r="S1524" t="s">
        <v>38</v>
      </c>
      <c r="T1524" t="s">
        <v>39</v>
      </c>
      <c r="U1524" t="s">
        <v>40</v>
      </c>
      <c r="V1524" t="s">
        <v>41</v>
      </c>
      <c r="W1524" t="s">
        <v>42</v>
      </c>
      <c r="X1524" t="s">
        <v>43</v>
      </c>
    </row>
    <row r="1525" spans="1:24" ht="12.75" customHeight="1" x14ac:dyDescent="0.45">
      <c r="A1525" t="s">
        <v>7799</v>
      </c>
      <c r="B1525" t="s">
        <v>7800</v>
      </c>
      <c r="C1525">
        <v>2022</v>
      </c>
      <c r="D1525" t="s">
        <v>7801</v>
      </c>
      <c r="E1525" t="s">
        <v>7802</v>
      </c>
      <c r="F1525">
        <v>10.100199999999999</v>
      </c>
      <c r="G1525" s="45">
        <v>18681751</v>
      </c>
      <c r="H1525" t="s">
        <v>7803</v>
      </c>
      <c r="I1525" s="6" t="s">
        <v>29</v>
      </c>
      <c r="J1525" t="s">
        <v>7804</v>
      </c>
      <c r="K1525" t="s">
        <v>31</v>
      </c>
      <c r="L1525" s="32" t="s">
        <v>2989</v>
      </c>
      <c r="M1525" t="str">
        <f>"http://onlinelibrary.wiley.com/page/journal/"&amp;G1525&amp;"/homepage/FundedAccess.html"</f>
        <v>http://onlinelibrary.wiley.com/page/journal/18681751/homepage/FundedAccess.html</v>
      </c>
      <c r="N1525" t="s">
        <v>33</v>
      </c>
      <c r="O1525" t="s">
        <v>34</v>
      </c>
      <c r="P1525" t="s">
        <v>35</v>
      </c>
      <c r="Q1525" t="s">
        <v>61</v>
      </c>
      <c r="R1525" t="s">
        <v>172</v>
      </c>
      <c r="S1525" t="s">
        <v>38</v>
      </c>
      <c r="T1525" t="s">
        <v>93</v>
      </c>
      <c r="U1525" t="s">
        <v>7805</v>
      </c>
      <c r="V1525" t="s">
        <v>41</v>
      </c>
      <c r="W1525" t="s">
        <v>42</v>
      </c>
      <c r="X1525" t="s">
        <v>53</v>
      </c>
    </row>
    <row r="1526" spans="1:24" ht="12.75" customHeight="1" x14ac:dyDescent="0.45">
      <c r="A1526" t="s">
        <v>7806</v>
      </c>
      <c r="B1526" t="s">
        <v>25</v>
      </c>
      <c r="C1526" t="s">
        <v>25</v>
      </c>
      <c r="D1526" t="s">
        <v>7807</v>
      </c>
      <c r="E1526" t="s">
        <v>7808</v>
      </c>
      <c r="F1526">
        <v>10.1111</v>
      </c>
      <c r="G1526" s="45">
        <v>13652958</v>
      </c>
      <c r="H1526" t="s">
        <v>7809</v>
      </c>
      <c r="I1526" s="6" t="s">
        <v>29</v>
      </c>
      <c r="J1526" t="s">
        <v>7810</v>
      </c>
      <c r="K1526" t="s">
        <v>31</v>
      </c>
      <c r="L1526" s="32" t="s">
        <v>376</v>
      </c>
      <c r="M1526" t="str">
        <f>"http://onlinelibrary.wiley.com/page/journal/"&amp;G1526&amp;"/homepage/FundedAccess.html"</f>
        <v>http://onlinelibrary.wiley.com/page/journal/13652958/homepage/FundedAccess.html</v>
      </c>
      <c r="N1526" t="s">
        <v>33</v>
      </c>
      <c r="O1526" t="s">
        <v>34</v>
      </c>
      <c r="P1526" t="s">
        <v>35</v>
      </c>
      <c r="Q1526" t="s">
        <v>61</v>
      </c>
      <c r="R1526" t="s">
        <v>111</v>
      </c>
      <c r="S1526" t="s">
        <v>38</v>
      </c>
      <c r="T1526" t="s">
        <v>39</v>
      </c>
      <c r="U1526" t="s">
        <v>40</v>
      </c>
      <c r="V1526" t="s">
        <v>41</v>
      </c>
      <c r="W1526" t="s">
        <v>42</v>
      </c>
      <c r="X1526" t="s">
        <v>53</v>
      </c>
    </row>
    <row r="1527" spans="1:24" ht="12.75" customHeight="1" x14ac:dyDescent="0.45">
      <c r="A1527" t="s">
        <v>7811</v>
      </c>
      <c r="B1527">
        <v>2216</v>
      </c>
      <c r="C1527" t="s">
        <v>25</v>
      </c>
      <c r="D1527" t="s">
        <v>7812</v>
      </c>
      <c r="E1527" t="s">
        <v>7813</v>
      </c>
      <c r="F1527">
        <v>10.100199999999999</v>
      </c>
      <c r="G1527" s="45">
        <v>16134133</v>
      </c>
      <c r="H1527" t="s">
        <v>7814</v>
      </c>
      <c r="I1527" s="6" t="s">
        <v>29</v>
      </c>
      <c r="J1527" t="s">
        <v>7815</v>
      </c>
      <c r="K1527" t="s">
        <v>31</v>
      </c>
      <c r="L1527" s="32" t="s">
        <v>197</v>
      </c>
      <c r="M1527" t="str">
        <f>"http://onlinelibrary.wiley.com/page/journal/"&amp;G1527&amp;"/homepage/FundedAccess.html"</f>
        <v>http://onlinelibrary.wiley.com/page/journal/16134133/homepage/FundedAccess.html</v>
      </c>
      <c r="N1527" t="s">
        <v>33</v>
      </c>
      <c r="O1527" t="s">
        <v>34</v>
      </c>
      <c r="P1527" t="s">
        <v>35</v>
      </c>
      <c r="Q1527" t="s">
        <v>61</v>
      </c>
      <c r="R1527" t="s">
        <v>172</v>
      </c>
      <c r="S1527" t="s">
        <v>38</v>
      </c>
      <c r="T1527" t="s">
        <v>93</v>
      </c>
      <c r="U1527" t="s">
        <v>7816</v>
      </c>
      <c r="V1527" t="s">
        <v>41</v>
      </c>
      <c r="W1527" t="s">
        <v>42</v>
      </c>
      <c r="X1527" t="s">
        <v>53</v>
      </c>
    </row>
    <row r="1528" spans="1:24" ht="12.75" customHeight="1" x14ac:dyDescent="0.45">
      <c r="A1528" t="s">
        <v>7817</v>
      </c>
      <c r="D1528" t="s">
        <v>7818</v>
      </c>
      <c r="E1528" t="s">
        <v>7819</v>
      </c>
      <c r="F1528">
        <v>10.100199999999999</v>
      </c>
      <c r="G1528" s="45">
        <v>18780261</v>
      </c>
      <c r="H1528" t="s">
        <v>7820</v>
      </c>
      <c r="I1528" t="s">
        <v>46</v>
      </c>
      <c r="J1528" t="s">
        <v>7821</v>
      </c>
      <c r="K1528" t="s">
        <v>109</v>
      </c>
      <c r="L1528" s="32" t="s">
        <v>724</v>
      </c>
      <c r="M1528" t="str">
        <f>"http://onlinelibrary.wiley.com/page/journal/"&amp;G1528&amp;"/homepage/FundedAccess.html"</f>
        <v>http://onlinelibrary.wiley.com/page/journal/18780261/homepage/FundedAccess.html</v>
      </c>
      <c r="N1528" t="s">
        <v>46</v>
      </c>
      <c r="O1528" t="s">
        <v>34</v>
      </c>
      <c r="P1528" t="s">
        <v>35</v>
      </c>
      <c r="Q1528" t="s">
        <v>49</v>
      </c>
      <c r="R1528" t="s">
        <v>50</v>
      </c>
      <c r="S1528" t="s">
        <v>38</v>
      </c>
      <c r="T1528" t="s">
        <v>39</v>
      </c>
      <c r="U1528" t="s">
        <v>40</v>
      </c>
      <c r="V1528" t="s">
        <v>41</v>
      </c>
      <c r="W1528" t="s">
        <v>42</v>
      </c>
      <c r="X1528" t="s">
        <v>1017</v>
      </c>
    </row>
    <row r="1529" spans="1:24" ht="12.75" customHeight="1" x14ac:dyDescent="0.45">
      <c r="A1529" t="s">
        <v>7822</v>
      </c>
      <c r="B1529" t="s">
        <v>25</v>
      </c>
      <c r="C1529" t="s">
        <v>25</v>
      </c>
      <c r="D1529" t="s">
        <v>7823</v>
      </c>
      <c r="E1529" t="s">
        <v>7824</v>
      </c>
      <c r="F1529">
        <v>10.1111</v>
      </c>
      <c r="G1529" s="45">
        <v>20411014</v>
      </c>
      <c r="H1529" t="s">
        <v>7825</v>
      </c>
      <c r="I1529" s="6" t="s">
        <v>29</v>
      </c>
      <c r="J1529" t="s">
        <v>7826</v>
      </c>
      <c r="K1529" t="s">
        <v>31</v>
      </c>
      <c r="L1529" s="32" t="s">
        <v>718</v>
      </c>
      <c r="M1529" t="str">
        <f>"http://onlinelibrary.wiley.com/page/journal/"&amp;G1529&amp;"/homepage/FundedAccess.html"</f>
        <v>http://onlinelibrary.wiley.com/page/journal/20411014/homepage/FundedAccess.html</v>
      </c>
      <c r="N1529" t="s">
        <v>33</v>
      </c>
      <c r="O1529" t="s">
        <v>34</v>
      </c>
      <c r="P1529" t="s">
        <v>35</v>
      </c>
      <c r="Q1529" t="s">
        <v>61</v>
      </c>
      <c r="R1529" t="s">
        <v>50</v>
      </c>
      <c r="S1529" t="s">
        <v>38</v>
      </c>
      <c r="T1529" t="s">
        <v>39</v>
      </c>
      <c r="U1529" t="s">
        <v>40</v>
      </c>
      <c r="V1529" t="s">
        <v>41</v>
      </c>
      <c r="W1529" t="s">
        <v>42</v>
      </c>
      <c r="X1529" t="s">
        <v>53</v>
      </c>
    </row>
    <row r="1530" spans="1:24" ht="12.75" customHeight="1" x14ac:dyDescent="0.45">
      <c r="A1530" t="s">
        <v>7827</v>
      </c>
      <c r="B1530" t="s">
        <v>25</v>
      </c>
      <c r="C1530" t="s">
        <v>25</v>
      </c>
      <c r="D1530" t="s">
        <v>7828</v>
      </c>
      <c r="E1530" t="s">
        <v>7829</v>
      </c>
      <c r="F1530">
        <v>10.1111</v>
      </c>
      <c r="G1530" s="45">
        <v>13643703</v>
      </c>
      <c r="H1530" t="s">
        <v>7830</v>
      </c>
      <c r="I1530" t="s">
        <v>46</v>
      </c>
      <c r="J1530" t="s">
        <v>7831</v>
      </c>
      <c r="K1530" t="s">
        <v>31</v>
      </c>
      <c r="L1530" s="32" t="s">
        <v>8586</v>
      </c>
      <c r="M1530" t="str">
        <f>"http://onlinelibrary.wiley.com/page/journal/"&amp;G1530&amp;"/homepage/FundedAccess.html"</f>
        <v>http://onlinelibrary.wiley.com/page/journal/13643703/homepage/FundedAccess.html</v>
      </c>
      <c r="N1530" t="s">
        <v>33</v>
      </c>
      <c r="O1530" t="s">
        <v>34</v>
      </c>
      <c r="P1530" t="s">
        <v>35</v>
      </c>
      <c r="Q1530" t="s">
        <v>49</v>
      </c>
      <c r="R1530" t="s">
        <v>50</v>
      </c>
      <c r="S1530" t="s">
        <v>38</v>
      </c>
      <c r="T1530" t="s">
        <v>39</v>
      </c>
      <c r="U1530" t="s">
        <v>40</v>
      </c>
      <c r="V1530" t="s">
        <v>41</v>
      </c>
      <c r="W1530" t="s">
        <v>42</v>
      </c>
      <c r="X1530" t="s">
        <v>53</v>
      </c>
    </row>
    <row r="1531" spans="1:24" ht="12.75" customHeight="1" x14ac:dyDescent="0.45">
      <c r="A1531" t="s">
        <v>7832</v>
      </c>
      <c r="B1531" t="s">
        <v>25</v>
      </c>
      <c r="C1531" t="s">
        <v>25</v>
      </c>
      <c r="D1531" t="s">
        <v>7833</v>
      </c>
      <c r="E1531" t="s">
        <v>7834</v>
      </c>
      <c r="F1531">
        <v>10.100199999999999</v>
      </c>
      <c r="G1531" s="45">
        <v>10982795</v>
      </c>
      <c r="H1531" t="s">
        <v>7835</v>
      </c>
      <c r="I1531" s="6" t="s">
        <v>29</v>
      </c>
      <c r="J1531" t="s">
        <v>7836</v>
      </c>
      <c r="K1531" t="s">
        <v>31</v>
      </c>
      <c r="L1531" s="32" t="s">
        <v>10222</v>
      </c>
      <c r="M1531" t="s">
        <v>7305</v>
      </c>
      <c r="N1531" t="s">
        <v>33</v>
      </c>
      <c r="O1531" t="s">
        <v>34</v>
      </c>
      <c r="P1531" t="s">
        <v>35</v>
      </c>
      <c r="Q1531" t="s">
        <v>61</v>
      </c>
      <c r="R1531" t="s">
        <v>172</v>
      </c>
      <c r="S1531" t="s">
        <v>38</v>
      </c>
      <c r="T1531" t="s">
        <v>39</v>
      </c>
      <c r="U1531" t="s">
        <v>40</v>
      </c>
      <c r="V1531" t="s">
        <v>41</v>
      </c>
      <c r="W1531" t="s">
        <v>42</v>
      </c>
      <c r="X1531" t="s">
        <v>53</v>
      </c>
    </row>
    <row r="1532" spans="1:24" ht="12.75" customHeight="1" x14ac:dyDescent="0.45">
      <c r="A1532" t="s">
        <v>7837</v>
      </c>
      <c r="B1532" t="s">
        <v>25</v>
      </c>
      <c r="C1532" t="s">
        <v>25</v>
      </c>
      <c r="D1532" t="s">
        <v>7838</v>
      </c>
      <c r="E1532" t="s">
        <v>7839</v>
      </c>
      <c r="F1532">
        <v>10.100199999999999</v>
      </c>
      <c r="G1532" s="45">
        <v>15318257</v>
      </c>
      <c r="H1532" t="s">
        <v>7840</v>
      </c>
      <c r="I1532" s="6" t="s">
        <v>29</v>
      </c>
      <c r="J1532" t="s">
        <v>7841</v>
      </c>
      <c r="K1532" s="6" t="s">
        <v>59</v>
      </c>
      <c r="L1532" s="32" t="s">
        <v>10247</v>
      </c>
      <c r="M1532" t="str">
        <f>"http://onlinelibrary.wiley.com/page/journal/"&amp;G1532&amp;"/homepage/FundedAccess.html"</f>
        <v>http://onlinelibrary.wiley.com/page/journal/15318257/homepage/FundedAccess.html</v>
      </c>
      <c r="N1532" t="s">
        <v>33</v>
      </c>
      <c r="O1532" t="s">
        <v>34</v>
      </c>
      <c r="P1532" t="s">
        <v>79</v>
      </c>
      <c r="Q1532" t="s">
        <v>1330</v>
      </c>
      <c r="R1532" t="s">
        <v>50</v>
      </c>
      <c r="S1532" t="s">
        <v>38</v>
      </c>
      <c r="T1532" t="s">
        <v>39</v>
      </c>
      <c r="U1532" t="s">
        <v>40</v>
      </c>
      <c r="V1532" t="s">
        <v>41</v>
      </c>
      <c r="W1532" t="s">
        <v>42</v>
      </c>
      <c r="X1532" t="s">
        <v>53</v>
      </c>
    </row>
    <row r="1533" spans="1:24" ht="12.75" customHeight="1" x14ac:dyDescent="0.45">
      <c r="A1533" t="s">
        <v>7842</v>
      </c>
      <c r="B1533" t="s">
        <v>25</v>
      </c>
      <c r="C1533" t="s">
        <v>25</v>
      </c>
      <c r="D1533" t="s">
        <v>7843</v>
      </c>
      <c r="E1533" t="s">
        <v>7843</v>
      </c>
      <c r="F1533">
        <v>10.100199999999999</v>
      </c>
      <c r="G1533" s="45">
        <v>23301619</v>
      </c>
      <c r="H1533" t="s">
        <v>7844</v>
      </c>
      <c r="I1533" s="6" t="s">
        <v>29</v>
      </c>
      <c r="J1533" t="s">
        <v>7845</v>
      </c>
      <c r="K1533" s="6" t="s">
        <v>59</v>
      </c>
      <c r="L1533" s="32" t="s">
        <v>4032</v>
      </c>
      <c r="M1533" t="str">
        <f>"http://onlinelibrary.wiley.com/page/journal/"&amp;G1533&amp;"/homepage/FundedAccess.html"</f>
        <v>http://onlinelibrary.wiley.com/page/journal/23301619/homepage/FundedAccess.html</v>
      </c>
      <c r="N1533" t="s">
        <v>78</v>
      </c>
      <c r="O1533" t="s">
        <v>34</v>
      </c>
      <c r="P1533" t="s">
        <v>79</v>
      </c>
      <c r="Q1533" t="s">
        <v>61</v>
      </c>
      <c r="R1533" t="s">
        <v>37</v>
      </c>
      <c r="S1533" t="s">
        <v>38</v>
      </c>
      <c r="T1533" t="s">
        <v>39</v>
      </c>
      <c r="U1533" t="s">
        <v>40</v>
      </c>
      <c r="V1533" t="s">
        <v>80</v>
      </c>
      <c r="W1533" t="s">
        <v>42</v>
      </c>
      <c r="X1533" t="s">
        <v>53</v>
      </c>
    </row>
    <row r="1534" spans="1:24" ht="12.75" customHeight="1" x14ac:dyDescent="0.45">
      <c r="A1534" t="s">
        <v>7846</v>
      </c>
      <c r="B1534" t="s">
        <v>25</v>
      </c>
      <c r="C1534" t="s">
        <v>25</v>
      </c>
      <c r="D1534" t="s">
        <v>7847</v>
      </c>
      <c r="E1534" t="s">
        <v>7848</v>
      </c>
      <c r="F1534">
        <v>10.100199999999999</v>
      </c>
      <c r="G1534" s="45">
        <v>10974598</v>
      </c>
      <c r="H1534" t="s">
        <v>7849</v>
      </c>
      <c r="I1534" s="6" t="s">
        <v>29</v>
      </c>
      <c r="J1534" t="s">
        <v>7850</v>
      </c>
      <c r="K1534" s="9" t="s">
        <v>59</v>
      </c>
      <c r="L1534" s="32" t="s">
        <v>4038</v>
      </c>
      <c r="M1534" t="str">
        <f>"http://onlinelibrary.wiley.com/page/journal/"&amp;G1534&amp;"/homepage/FundedAccess.html"</f>
        <v>http://onlinelibrary.wiley.com/page/journal/10974598/homepage/FundedAccess.html</v>
      </c>
      <c r="N1534" t="s">
        <v>33</v>
      </c>
      <c r="O1534" t="s">
        <v>34</v>
      </c>
      <c r="P1534" t="s">
        <v>35</v>
      </c>
      <c r="Q1534" t="s">
        <v>61</v>
      </c>
      <c r="R1534" t="s">
        <v>172</v>
      </c>
      <c r="S1534" t="s">
        <v>38</v>
      </c>
      <c r="T1534" t="s">
        <v>39</v>
      </c>
      <c r="U1534" t="s">
        <v>40</v>
      </c>
      <c r="V1534" t="s">
        <v>41</v>
      </c>
      <c r="W1534" t="s">
        <v>42</v>
      </c>
      <c r="X1534" t="s">
        <v>53</v>
      </c>
    </row>
    <row r="1535" spans="1:24" ht="12.75" customHeight="1" x14ac:dyDescent="0.45">
      <c r="A1535" t="s">
        <v>7851</v>
      </c>
      <c r="B1535" t="s">
        <v>25</v>
      </c>
      <c r="C1535" t="s">
        <v>25</v>
      </c>
      <c r="D1535" t="s">
        <v>7852</v>
      </c>
      <c r="E1535" t="s">
        <v>7853</v>
      </c>
      <c r="F1535">
        <v>10.100199999999999</v>
      </c>
      <c r="G1535" s="45">
        <v>15570681</v>
      </c>
      <c r="H1535" t="s">
        <v>7854</v>
      </c>
      <c r="I1535" s="6" t="s">
        <v>29</v>
      </c>
      <c r="J1535" t="s">
        <v>7855</v>
      </c>
      <c r="K1535" t="s">
        <v>31</v>
      </c>
      <c r="L1535" s="32" t="s">
        <v>32</v>
      </c>
      <c r="M1535" t="str">
        <f>"http://onlinelibrary.wiley.com/page/journal/"&amp;G1535&amp;"/homepage/FundedAccess.html"</f>
        <v>http://onlinelibrary.wiley.com/page/journal/15570681/homepage/FundedAccess.html</v>
      </c>
      <c r="N1535" t="s">
        <v>33</v>
      </c>
      <c r="O1535" t="s">
        <v>34</v>
      </c>
      <c r="P1535" t="s">
        <v>35</v>
      </c>
      <c r="Q1535" t="s">
        <v>61</v>
      </c>
      <c r="R1535" t="s">
        <v>50</v>
      </c>
      <c r="S1535" t="s">
        <v>38</v>
      </c>
      <c r="T1535" t="s">
        <v>39</v>
      </c>
      <c r="U1535" t="s">
        <v>40</v>
      </c>
      <c r="V1535" t="s">
        <v>41</v>
      </c>
      <c r="W1535" t="s">
        <v>42</v>
      </c>
      <c r="X1535" t="s">
        <v>43</v>
      </c>
    </row>
    <row r="1536" spans="1:24" ht="12.75" customHeight="1" x14ac:dyDescent="0.45">
      <c r="A1536" t="s">
        <v>7856</v>
      </c>
      <c r="B1536" t="s">
        <v>25</v>
      </c>
      <c r="C1536" t="s">
        <v>25</v>
      </c>
      <c r="D1536" t="s">
        <v>7857</v>
      </c>
      <c r="E1536" t="s">
        <v>7858</v>
      </c>
      <c r="F1536">
        <v>10.1111</v>
      </c>
      <c r="G1536" s="45">
        <v>15481379</v>
      </c>
      <c r="H1536" t="s">
        <v>7859</v>
      </c>
      <c r="I1536" s="6" t="s">
        <v>29</v>
      </c>
      <c r="J1536" t="s">
        <v>7860</v>
      </c>
      <c r="K1536" t="s">
        <v>31</v>
      </c>
      <c r="L1536" s="32" t="s">
        <v>32</v>
      </c>
      <c r="M1536" t="str">
        <f>"http://onlinelibrary.wiley.com/page/journal/"&amp;G1536&amp;"/homepage/FundedAccess.html"</f>
        <v>http://onlinelibrary.wiley.com/page/journal/15481379/homepage/FundedAccess.html</v>
      </c>
      <c r="N1536" t="s">
        <v>78</v>
      </c>
      <c r="O1536" t="s">
        <v>627</v>
      </c>
      <c r="P1536" t="s">
        <v>79</v>
      </c>
      <c r="Q1536" t="s">
        <v>79</v>
      </c>
      <c r="R1536" t="s">
        <v>415</v>
      </c>
      <c r="S1536" t="s">
        <v>38</v>
      </c>
      <c r="T1536" t="s">
        <v>93</v>
      </c>
      <c r="U1536" t="s">
        <v>7861</v>
      </c>
      <c r="V1536" t="s">
        <v>81</v>
      </c>
      <c r="W1536" t="s">
        <v>42</v>
      </c>
      <c r="X1536" t="s">
        <v>43</v>
      </c>
    </row>
    <row r="1537" spans="1:24" ht="12.75" customHeight="1" x14ac:dyDescent="0.45">
      <c r="A1537" t="s">
        <v>7862</v>
      </c>
      <c r="B1537" t="s">
        <v>25</v>
      </c>
      <c r="C1537" t="s">
        <v>25</v>
      </c>
      <c r="D1537" t="s">
        <v>7863</v>
      </c>
      <c r="E1537" t="s">
        <v>7864</v>
      </c>
      <c r="F1537">
        <v>10.1111</v>
      </c>
      <c r="G1537" s="45">
        <v>14680033</v>
      </c>
      <c r="H1537" t="s">
        <v>7865</v>
      </c>
      <c r="I1537" t="s">
        <v>86</v>
      </c>
      <c r="J1537" t="s">
        <v>77</v>
      </c>
      <c r="K1537" t="s">
        <v>77</v>
      </c>
      <c r="L1537" s="32" t="s">
        <v>77</v>
      </c>
      <c r="M1537" t="s">
        <v>77</v>
      </c>
      <c r="N1537" t="s">
        <v>33</v>
      </c>
      <c r="O1537" t="s">
        <v>34</v>
      </c>
      <c r="P1537" t="s">
        <v>35</v>
      </c>
      <c r="Q1537" t="s">
        <v>36</v>
      </c>
      <c r="R1537" t="s">
        <v>415</v>
      </c>
      <c r="S1537" t="s">
        <v>38</v>
      </c>
      <c r="T1537" t="s">
        <v>93</v>
      </c>
      <c r="U1537" t="s">
        <v>7866</v>
      </c>
      <c r="V1537" t="s">
        <v>80</v>
      </c>
      <c r="W1537" t="s">
        <v>42</v>
      </c>
      <c r="X1537" t="s">
        <v>43</v>
      </c>
    </row>
    <row r="1538" spans="1:24" ht="12.75" customHeight="1" x14ac:dyDescent="0.45">
      <c r="A1538" t="s">
        <v>7867</v>
      </c>
      <c r="B1538" t="s">
        <v>25</v>
      </c>
      <c r="C1538" t="s">
        <v>25</v>
      </c>
      <c r="D1538" t="s">
        <v>7868</v>
      </c>
      <c r="E1538" t="s">
        <v>7869</v>
      </c>
      <c r="F1538">
        <v>10.1111</v>
      </c>
      <c r="G1538" s="45">
        <v>14682249</v>
      </c>
      <c r="H1538" t="s">
        <v>7870</v>
      </c>
      <c r="I1538" s="6" t="s">
        <v>29</v>
      </c>
      <c r="J1538" t="s">
        <v>7871</v>
      </c>
      <c r="K1538" t="s">
        <v>31</v>
      </c>
      <c r="L1538" s="32" t="s">
        <v>5250</v>
      </c>
      <c r="M1538" t="str">
        <f>"http://onlinelibrary.wiley.com/page/journal/"&amp;G1538&amp;"/homepage/FundedAccess.html"</f>
        <v>http://onlinelibrary.wiley.com/page/journal/14682249/homepage/FundedAccess.html</v>
      </c>
      <c r="N1538" t="s">
        <v>33</v>
      </c>
      <c r="O1538" t="s">
        <v>34</v>
      </c>
      <c r="P1538" t="s">
        <v>35</v>
      </c>
      <c r="Q1538" t="s">
        <v>36</v>
      </c>
      <c r="R1538" t="s">
        <v>172</v>
      </c>
      <c r="S1538" t="s">
        <v>38</v>
      </c>
      <c r="T1538" t="s">
        <v>39</v>
      </c>
      <c r="U1538" t="s">
        <v>40</v>
      </c>
      <c r="V1538" t="s">
        <v>41</v>
      </c>
      <c r="W1538" t="s">
        <v>42</v>
      </c>
      <c r="X1538" t="s">
        <v>43</v>
      </c>
    </row>
    <row r="1539" spans="1:24" ht="12.75" customHeight="1" x14ac:dyDescent="0.45">
      <c r="A1539" t="s">
        <v>7872</v>
      </c>
      <c r="B1539" t="s">
        <v>25</v>
      </c>
      <c r="C1539" t="s">
        <v>25</v>
      </c>
      <c r="D1539" t="s">
        <v>7873</v>
      </c>
      <c r="E1539" t="s">
        <v>7874</v>
      </c>
      <c r="F1539">
        <v>10.1111</v>
      </c>
      <c r="G1539" s="45">
        <v>14781913</v>
      </c>
      <c r="H1539" t="s">
        <v>7875</v>
      </c>
      <c r="I1539" s="6" t="s">
        <v>29</v>
      </c>
      <c r="J1539" t="s">
        <v>7876</v>
      </c>
      <c r="K1539" t="s">
        <v>31</v>
      </c>
      <c r="L1539" s="32" t="s">
        <v>76</v>
      </c>
      <c r="M1539" t="str">
        <f>"http://onlinelibrary.wiley.com/page/journal/"&amp;G1539&amp;"/homepage/FundedAccess.html"</f>
        <v>http://onlinelibrary.wiley.com/page/journal/14781913/homepage/FundedAccess.html</v>
      </c>
      <c r="N1539" t="s">
        <v>33</v>
      </c>
      <c r="O1539" t="s">
        <v>34</v>
      </c>
      <c r="P1539" t="s">
        <v>35</v>
      </c>
      <c r="Q1539" t="s">
        <v>36</v>
      </c>
      <c r="R1539" t="s">
        <v>172</v>
      </c>
      <c r="S1539" t="s">
        <v>38</v>
      </c>
      <c r="T1539" t="s">
        <v>39</v>
      </c>
      <c r="U1539" t="s">
        <v>40</v>
      </c>
      <c r="V1539" t="s">
        <v>80</v>
      </c>
      <c r="W1539" t="s">
        <v>42</v>
      </c>
      <c r="X1539" t="s">
        <v>43</v>
      </c>
    </row>
    <row r="1540" spans="1:24" ht="12.75" customHeight="1" x14ac:dyDescent="0.45">
      <c r="A1540" t="s">
        <v>7877</v>
      </c>
      <c r="B1540" t="s">
        <v>25</v>
      </c>
      <c r="C1540" t="s">
        <v>25</v>
      </c>
      <c r="D1540" t="s">
        <v>7878</v>
      </c>
      <c r="E1540" t="s">
        <v>7879</v>
      </c>
      <c r="F1540">
        <v>10.1111</v>
      </c>
      <c r="G1540" s="45">
        <v>14390507</v>
      </c>
      <c r="H1540" t="s">
        <v>7880</v>
      </c>
      <c r="I1540" s="6" t="s">
        <v>29</v>
      </c>
      <c r="J1540" t="s">
        <v>7881</v>
      </c>
      <c r="K1540" t="s">
        <v>100</v>
      </c>
      <c r="L1540" s="32" t="s">
        <v>1513</v>
      </c>
      <c r="M1540" t="str">
        <f>"http://onlinelibrary.wiley.com/page/journal/"&amp;G1540&amp;"/homepage/FundedAccess.html"</f>
        <v>http://onlinelibrary.wiley.com/page/journal/14390507/homepage/FundedAccess.html</v>
      </c>
      <c r="N1540" t="s">
        <v>33</v>
      </c>
      <c r="O1540" t="s">
        <v>34</v>
      </c>
      <c r="P1540" t="s">
        <v>35</v>
      </c>
      <c r="Q1540" t="s">
        <v>61</v>
      </c>
      <c r="R1540" t="s">
        <v>172</v>
      </c>
      <c r="S1540" t="s">
        <v>38</v>
      </c>
      <c r="T1540" t="s">
        <v>39</v>
      </c>
      <c r="U1540" t="s">
        <v>40</v>
      </c>
      <c r="V1540" t="s">
        <v>41</v>
      </c>
      <c r="W1540" t="s">
        <v>42</v>
      </c>
      <c r="X1540" t="s">
        <v>53</v>
      </c>
    </row>
    <row r="1541" spans="1:24" ht="12.75" customHeight="1" x14ac:dyDescent="0.45">
      <c r="A1541" t="s">
        <v>7882</v>
      </c>
      <c r="B1541">
        <v>2003</v>
      </c>
      <c r="C1541" t="s">
        <v>25</v>
      </c>
      <c r="D1541" t="s">
        <v>7883</v>
      </c>
      <c r="E1541" t="s">
        <v>7884</v>
      </c>
      <c r="F1541">
        <v>10.1111</v>
      </c>
      <c r="G1541" s="45">
        <v>14390507</v>
      </c>
      <c r="H1541" t="s">
        <v>7885</v>
      </c>
      <c r="I1541" t="s">
        <v>86</v>
      </c>
      <c r="J1541" t="s">
        <v>77</v>
      </c>
      <c r="K1541" t="s">
        <v>77</v>
      </c>
      <c r="L1541" s="32" t="s">
        <v>77</v>
      </c>
      <c r="M1541" t="s">
        <v>77</v>
      </c>
      <c r="N1541" t="s">
        <v>78</v>
      </c>
      <c r="O1541" t="s">
        <v>34</v>
      </c>
      <c r="P1541" t="s">
        <v>79</v>
      </c>
      <c r="Q1541" t="s">
        <v>79</v>
      </c>
      <c r="R1541" t="s">
        <v>172</v>
      </c>
      <c r="S1541" t="s">
        <v>38</v>
      </c>
      <c r="T1541" t="s">
        <v>39</v>
      </c>
      <c r="U1541" t="s">
        <v>40</v>
      </c>
      <c r="V1541" t="s">
        <v>81</v>
      </c>
      <c r="W1541" t="s">
        <v>42</v>
      </c>
      <c r="X1541" t="s">
        <v>115</v>
      </c>
    </row>
    <row r="1542" spans="1:24" ht="12.75" customHeight="1" x14ac:dyDescent="0.45">
      <c r="A1542" t="s">
        <v>7886</v>
      </c>
      <c r="B1542" t="s">
        <v>7882</v>
      </c>
      <c r="C1542">
        <v>2003</v>
      </c>
      <c r="D1542" t="s">
        <v>25</v>
      </c>
      <c r="E1542" t="s">
        <v>7887</v>
      </c>
      <c r="F1542">
        <v>10.1111</v>
      </c>
      <c r="G1542" s="45">
        <v>14390507</v>
      </c>
      <c r="H1542" t="s">
        <v>7888</v>
      </c>
      <c r="I1542" t="s">
        <v>86</v>
      </c>
      <c r="J1542" t="s">
        <v>77</v>
      </c>
      <c r="K1542" t="s">
        <v>77</v>
      </c>
      <c r="L1542" s="32" t="s">
        <v>77</v>
      </c>
      <c r="M1542" t="s">
        <v>77</v>
      </c>
      <c r="N1542" t="s">
        <v>33</v>
      </c>
      <c r="O1542" t="s">
        <v>34</v>
      </c>
      <c r="P1542" t="s">
        <v>35</v>
      </c>
      <c r="Q1542" t="s">
        <v>36</v>
      </c>
      <c r="R1542" t="s">
        <v>172</v>
      </c>
      <c r="S1542" t="s">
        <v>38</v>
      </c>
      <c r="T1542" t="s">
        <v>39</v>
      </c>
      <c r="U1542" t="s">
        <v>40</v>
      </c>
      <c r="V1542" t="s">
        <v>81</v>
      </c>
      <c r="W1542" t="s">
        <v>42</v>
      </c>
      <c r="X1542" t="s">
        <v>115</v>
      </c>
    </row>
    <row r="1543" spans="1:24" ht="12.75" customHeight="1" x14ac:dyDescent="0.45">
      <c r="A1543" t="s">
        <v>7889</v>
      </c>
      <c r="E1543" t="s">
        <v>7890</v>
      </c>
      <c r="G1543" s="45">
        <v>26884011</v>
      </c>
      <c r="H1543" t="s">
        <v>7891</v>
      </c>
      <c r="I1543" t="s">
        <v>46</v>
      </c>
      <c r="J1543" t="s">
        <v>7892</v>
      </c>
      <c r="K1543" t="s">
        <v>48</v>
      </c>
      <c r="L1543" s="32" t="s">
        <v>2217</v>
      </c>
      <c r="M1543" t="s">
        <v>7894</v>
      </c>
      <c r="N1543" t="s">
        <v>46</v>
      </c>
      <c r="O1543" t="s">
        <v>34</v>
      </c>
      <c r="P1543" t="s">
        <v>35</v>
      </c>
      <c r="Q1543" t="s">
        <v>49</v>
      </c>
      <c r="R1543" t="s">
        <v>172</v>
      </c>
      <c r="S1543" t="s">
        <v>38</v>
      </c>
      <c r="T1543" t="s">
        <v>39</v>
      </c>
      <c r="U1543" t="s">
        <v>7895</v>
      </c>
      <c r="V1543" t="s">
        <v>41</v>
      </c>
      <c r="W1543" t="s">
        <v>42</v>
      </c>
      <c r="X1543" t="s">
        <v>53</v>
      </c>
    </row>
    <row r="1544" spans="1:24" ht="12.75" customHeight="1" x14ac:dyDescent="0.45">
      <c r="A1544" t="s">
        <v>7896</v>
      </c>
      <c r="B1544" t="s">
        <v>25</v>
      </c>
      <c r="C1544" t="s">
        <v>25</v>
      </c>
      <c r="D1544" t="s">
        <v>7897</v>
      </c>
      <c r="E1544" t="s">
        <v>7898</v>
      </c>
      <c r="F1544">
        <v>10.100199999999999</v>
      </c>
      <c r="G1544" s="45">
        <v>15427811</v>
      </c>
      <c r="H1544" t="s">
        <v>7899</v>
      </c>
      <c r="I1544" t="s">
        <v>86</v>
      </c>
      <c r="J1544" t="s">
        <v>77</v>
      </c>
      <c r="K1544" t="s">
        <v>77</v>
      </c>
      <c r="L1544" s="32" t="s">
        <v>77</v>
      </c>
      <c r="M1544" t="s">
        <v>77</v>
      </c>
      <c r="N1544" t="s">
        <v>78</v>
      </c>
      <c r="O1544" t="s">
        <v>34</v>
      </c>
      <c r="P1544" t="s">
        <v>79</v>
      </c>
      <c r="Q1544" t="s">
        <v>1330</v>
      </c>
      <c r="R1544" t="s">
        <v>172</v>
      </c>
      <c r="S1544" t="s">
        <v>38</v>
      </c>
      <c r="T1544" t="s">
        <v>39</v>
      </c>
      <c r="U1544" t="s">
        <v>40</v>
      </c>
      <c r="V1544" t="s">
        <v>81</v>
      </c>
      <c r="W1544" t="s">
        <v>42</v>
      </c>
      <c r="X1544" t="s">
        <v>115</v>
      </c>
    </row>
    <row r="1545" spans="1:24" ht="12.75" customHeight="1" x14ac:dyDescent="0.45">
      <c r="A1545" t="s">
        <v>7900</v>
      </c>
      <c r="B1545" t="s">
        <v>25</v>
      </c>
      <c r="C1545" t="s">
        <v>25</v>
      </c>
      <c r="D1545" t="s">
        <v>7901</v>
      </c>
      <c r="E1545" t="s">
        <v>7902</v>
      </c>
      <c r="F1545">
        <v>10.100199999999999</v>
      </c>
      <c r="G1545" s="45">
        <v>21663327</v>
      </c>
      <c r="H1545" t="s">
        <v>7903</v>
      </c>
      <c r="I1545" t="s">
        <v>86</v>
      </c>
      <c r="J1545" t="s">
        <v>77</v>
      </c>
      <c r="K1545" t="s">
        <v>486</v>
      </c>
      <c r="L1545" s="32" t="s">
        <v>77</v>
      </c>
      <c r="M1545" t="s">
        <v>77</v>
      </c>
      <c r="N1545" t="s">
        <v>33</v>
      </c>
      <c r="O1545" t="s">
        <v>34</v>
      </c>
      <c r="P1545" t="s">
        <v>35</v>
      </c>
      <c r="Q1545" t="s">
        <v>61</v>
      </c>
      <c r="R1545" t="s">
        <v>172</v>
      </c>
      <c r="S1545" t="s">
        <v>38</v>
      </c>
      <c r="T1545" t="s">
        <v>39</v>
      </c>
      <c r="U1545" t="s">
        <v>40</v>
      </c>
      <c r="V1545" t="s">
        <v>81</v>
      </c>
      <c r="W1545" t="s">
        <v>42</v>
      </c>
      <c r="X1545" t="s">
        <v>115</v>
      </c>
    </row>
    <row r="1546" spans="1:24" ht="12.75" customHeight="1" x14ac:dyDescent="0.45">
      <c r="A1546" t="s">
        <v>7904</v>
      </c>
      <c r="B1546" t="s">
        <v>25</v>
      </c>
      <c r="C1546" t="s">
        <v>25</v>
      </c>
      <c r="D1546" t="s">
        <v>7905</v>
      </c>
      <c r="E1546" t="s">
        <v>7906</v>
      </c>
      <c r="F1546">
        <v>10.1111</v>
      </c>
      <c r="G1546" s="45">
        <v>14698129</v>
      </c>
      <c r="H1546" t="s">
        <v>7907</v>
      </c>
      <c r="I1546" s="6" t="s">
        <v>29</v>
      </c>
      <c r="J1546" t="s">
        <v>7908</v>
      </c>
      <c r="K1546" t="s">
        <v>100</v>
      </c>
      <c r="L1546" s="32" t="s">
        <v>326</v>
      </c>
      <c r="M1546" t="str">
        <f>"http://onlinelibrary.wiley.com/page/journal/"&amp;G1546&amp;"/homepage/FundedAccess.html"</f>
        <v>http://onlinelibrary.wiley.com/page/journal/14698129/homepage/FundedAccess.html</v>
      </c>
      <c r="N1546" t="s">
        <v>33</v>
      </c>
      <c r="O1546" t="s">
        <v>34</v>
      </c>
      <c r="P1546" t="s">
        <v>35</v>
      </c>
      <c r="Q1546" t="s">
        <v>36</v>
      </c>
      <c r="R1546" t="s">
        <v>172</v>
      </c>
      <c r="S1546" t="s">
        <v>38</v>
      </c>
      <c r="T1546" t="s">
        <v>39</v>
      </c>
      <c r="U1546" t="s">
        <v>40</v>
      </c>
      <c r="V1546" t="s">
        <v>80</v>
      </c>
      <c r="W1546" t="s">
        <v>42</v>
      </c>
      <c r="X1546" t="s">
        <v>115</v>
      </c>
    </row>
    <row r="1547" spans="1:24" ht="12.75" customHeight="1" x14ac:dyDescent="0.45">
      <c r="A1547" t="s">
        <v>7909</v>
      </c>
      <c r="B1547" t="s">
        <v>25</v>
      </c>
      <c r="C1547" t="s">
        <v>25</v>
      </c>
      <c r="D1547" t="s">
        <v>7910</v>
      </c>
      <c r="E1547" t="s">
        <v>7911</v>
      </c>
      <c r="F1547">
        <v>10.100199999999999</v>
      </c>
      <c r="G1547" s="45">
        <v>15457907</v>
      </c>
      <c r="H1547" t="s">
        <v>7912</v>
      </c>
      <c r="I1547" t="s">
        <v>86</v>
      </c>
      <c r="J1547" t="s">
        <v>77</v>
      </c>
      <c r="K1547" t="s">
        <v>486</v>
      </c>
      <c r="L1547" s="32" t="s">
        <v>77</v>
      </c>
      <c r="M1547" t="s">
        <v>77</v>
      </c>
      <c r="N1547" t="s">
        <v>78</v>
      </c>
      <c r="O1547" t="s">
        <v>34</v>
      </c>
      <c r="P1547" t="s">
        <v>35</v>
      </c>
      <c r="Q1547" t="s">
        <v>1330</v>
      </c>
      <c r="R1547" t="s">
        <v>172</v>
      </c>
      <c r="S1547" t="s">
        <v>38</v>
      </c>
      <c r="T1547" t="s">
        <v>39</v>
      </c>
      <c r="U1547" t="s">
        <v>40</v>
      </c>
      <c r="V1547" t="s">
        <v>81</v>
      </c>
      <c r="W1547" t="s">
        <v>42</v>
      </c>
      <c r="X1547" t="s">
        <v>115</v>
      </c>
    </row>
    <row r="1548" spans="1:24" ht="12.75" customHeight="1" x14ac:dyDescent="0.45">
      <c r="A1548" t="s">
        <v>7913</v>
      </c>
      <c r="B1548" t="s">
        <v>25</v>
      </c>
      <c r="C1548" t="s">
        <v>25</v>
      </c>
      <c r="D1548" t="s">
        <v>7914</v>
      </c>
      <c r="E1548" t="s">
        <v>7915</v>
      </c>
      <c r="F1548">
        <v>10.1111</v>
      </c>
      <c r="G1548" s="45">
        <v>19397445</v>
      </c>
      <c r="H1548" t="s">
        <v>7916</v>
      </c>
      <c r="I1548" t="s">
        <v>46</v>
      </c>
      <c r="J1548" t="s">
        <v>7917</v>
      </c>
      <c r="K1548" t="s">
        <v>100</v>
      </c>
      <c r="L1548" s="32" t="s">
        <v>4557</v>
      </c>
      <c r="M1548" t="str">
        <f>"http://onlinelibrary.wiley.com/page/journal/"&amp;G1548&amp;"/homepage/FundedAccess.html"</f>
        <v>http://onlinelibrary.wiley.com/page/journal/19397445/homepage/FundedAccess.html</v>
      </c>
      <c r="N1548" t="s">
        <v>33</v>
      </c>
      <c r="O1548" t="s">
        <v>34</v>
      </c>
      <c r="P1548" t="s">
        <v>35</v>
      </c>
      <c r="Q1548" t="s">
        <v>49</v>
      </c>
      <c r="R1548" t="s">
        <v>172</v>
      </c>
      <c r="S1548" t="s">
        <v>38</v>
      </c>
      <c r="T1548" t="s">
        <v>39</v>
      </c>
      <c r="U1548" t="s">
        <v>40</v>
      </c>
      <c r="V1548" t="s">
        <v>41</v>
      </c>
      <c r="W1548" t="s">
        <v>42</v>
      </c>
      <c r="X1548" t="s">
        <v>53</v>
      </c>
    </row>
    <row r="1549" spans="1:24" ht="12.75" customHeight="1" x14ac:dyDescent="0.45">
      <c r="A1549" t="s">
        <v>7918</v>
      </c>
      <c r="B1549" t="s">
        <v>25</v>
      </c>
      <c r="C1549" t="s">
        <v>25</v>
      </c>
      <c r="D1549" t="s">
        <v>7919</v>
      </c>
      <c r="E1549" t="s">
        <v>7920</v>
      </c>
      <c r="F1549">
        <v>10.1111</v>
      </c>
      <c r="G1549" s="45">
        <v>14778947</v>
      </c>
      <c r="H1549" t="s">
        <v>7921</v>
      </c>
      <c r="I1549" s="6" t="s">
        <v>29</v>
      </c>
      <c r="J1549" t="s">
        <v>7922</v>
      </c>
      <c r="K1549" t="s">
        <v>100</v>
      </c>
      <c r="L1549" s="32" t="s">
        <v>5250</v>
      </c>
      <c r="M1549" t="str">
        <f>"http://onlinelibrary.wiley.com/page/journal/"&amp;G1549&amp;"/homepage/FundedAccess.html"</f>
        <v>http://onlinelibrary.wiley.com/page/journal/14778947/homepage/FundedAccess.html</v>
      </c>
      <c r="N1549" t="s">
        <v>33</v>
      </c>
      <c r="O1549" t="s">
        <v>34</v>
      </c>
      <c r="P1549" t="s">
        <v>35</v>
      </c>
      <c r="Q1549" t="s">
        <v>36</v>
      </c>
      <c r="R1549" t="s">
        <v>172</v>
      </c>
      <c r="S1549" t="s">
        <v>38</v>
      </c>
      <c r="T1549" t="s">
        <v>39</v>
      </c>
      <c r="U1549" t="s">
        <v>40</v>
      </c>
      <c r="V1549" t="s">
        <v>41</v>
      </c>
      <c r="W1549" t="s">
        <v>42</v>
      </c>
      <c r="X1549" t="s">
        <v>43</v>
      </c>
    </row>
    <row r="1550" spans="1:24" ht="12.75" customHeight="1" x14ac:dyDescent="0.45">
      <c r="A1550" t="s">
        <v>7923</v>
      </c>
      <c r="H1550" t="s">
        <v>7924</v>
      </c>
      <c r="I1550" t="s">
        <v>46</v>
      </c>
      <c r="K1550" t="s">
        <v>109</v>
      </c>
      <c r="L1550" s="32" t="s">
        <v>6744</v>
      </c>
      <c r="N1550" t="s">
        <v>33</v>
      </c>
      <c r="O1550" t="s">
        <v>34</v>
      </c>
      <c r="P1550" t="s">
        <v>35</v>
      </c>
      <c r="Q1550" t="s">
        <v>49</v>
      </c>
      <c r="T1550" t="s">
        <v>39</v>
      </c>
      <c r="V1550" t="s">
        <v>80</v>
      </c>
      <c r="W1550" t="s">
        <v>42</v>
      </c>
    </row>
    <row r="1551" spans="1:24" ht="12.75" customHeight="1" x14ac:dyDescent="0.45">
      <c r="A1551" t="s">
        <v>7925</v>
      </c>
      <c r="E1551" t="s">
        <v>7926</v>
      </c>
      <c r="G1551" s="45">
        <v>21688281</v>
      </c>
      <c r="H1551" t="s">
        <v>7927</v>
      </c>
      <c r="I1551" s="6" t="s">
        <v>29</v>
      </c>
      <c r="J1551" t="s">
        <v>7928</v>
      </c>
      <c r="K1551" t="s">
        <v>100</v>
      </c>
      <c r="L1551" s="32">
        <v>1580</v>
      </c>
      <c r="M1551" t="s">
        <v>7928</v>
      </c>
      <c r="N1551" t="s">
        <v>33</v>
      </c>
      <c r="O1551" t="s">
        <v>7928</v>
      </c>
      <c r="P1551" t="s">
        <v>79</v>
      </c>
      <c r="Q1551" t="s">
        <v>61</v>
      </c>
      <c r="R1551" t="s">
        <v>172</v>
      </c>
      <c r="S1551" t="s">
        <v>560</v>
      </c>
      <c r="T1551" t="s">
        <v>39</v>
      </c>
      <c r="U1551" s="14" t="s">
        <v>560</v>
      </c>
      <c r="V1551" t="s">
        <v>41</v>
      </c>
      <c r="W1551" s="15" t="s">
        <v>7929</v>
      </c>
      <c r="X1551" t="s">
        <v>53</v>
      </c>
    </row>
    <row r="1552" spans="1:24" ht="12.75" customHeight="1" x14ac:dyDescent="0.45">
      <c r="A1552" t="s">
        <v>7930</v>
      </c>
      <c r="B1552" t="s">
        <v>25</v>
      </c>
      <c r="C1552" t="s">
        <v>25</v>
      </c>
      <c r="D1552" t="s">
        <v>7931</v>
      </c>
      <c r="E1552" t="s">
        <v>7932</v>
      </c>
      <c r="F1552">
        <v>10.100199999999999</v>
      </c>
      <c r="G1552" s="45">
        <v>15206750</v>
      </c>
      <c r="H1552" t="s">
        <v>7933</v>
      </c>
      <c r="I1552" s="6" t="s">
        <v>29</v>
      </c>
      <c r="J1552" t="s">
        <v>7934</v>
      </c>
      <c r="K1552" t="s">
        <v>100</v>
      </c>
      <c r="L1552" s="32" t="s">
        <v>2206</v>
      </c>
      <c r="M1552" t="str">
        <f>"http://onlinelibrary.wiley.com/page/journal/"&amp;G1552&amp;"/homepage/FundedAccess.html"</f>
        <v>http://onlinelibrary.wiley.com/page/journal/15206750/homepage/FundedAccess.html</v>
      </c>
      <c r="N1552" t="s">
        <v>33</v>
      </c>
      <c r="O1552" t="s">
        <v>34</v>
      </c>
      <c r="P1552" t="s">
        <v>35</v>
      </c>
      <c r="Q1552" t="s">
        <v>61</v>
      </c>
      <c r="R1552" t="s">
        <v>172</v>
      </c>
      <c r="S1552" t="s">
        <v>38</v>
      </c>
      <c r="T1552" t="s">
        <v>39</v>
      </c>
      <c r="U1552" t="s">
        <v>40</v>
      </c>
      <c r="V1552" t="s">
        <v>41</v>
      </c>
      <c r="W1552" t="s">
        <v>42</v>
      </c>
      <c r="X1552" t="s">
        <v>115</v>
      </c>
    </row>
    <row r="1553" spans="1:24" ht="12.75" customHeight="1" x14ac:dyDescent="0.45">
      <c r="A1553" t="s">
        <v>7935</v>
      </c>
      <c r="B1553" t="s">
        <v>25</v>
      </c>
      <c r="C1553" t="s">
        <v>25</v>
      </c>
      <c r="D1553" t="s">
        <v>7936</v>
      </c>
      <c r="E1553" t="s">
        <v>7937</v>
      </c>
      <c r="F1553">
        <v>10.100199999999999</v>
      </c>
      <c r="G1553" s="45">
        <v>21614296</v>
      </c>
      <c r="H1553" t="s">
        <v>7938</v>
      </c>
      <c r="I1553" s="6" t="s">
        <v>29</v>
      </c>
      <c r="J1553" t="s">
        <v>7939</v>
      </c>
      <c r="K1553" t="s">
        <v>100</v>
      </c>
      <c r="L1553" s="32" t="s">
        <v>786</v>
      </c>
      <c r="M1553" t="str">
        <f>"http://onlinelibrary.wiley.com/page/journal/"&amp;G1553&amp;"/homepage/FundedAccess.html"</f>
        <v>http://onlinelibrary.wiley.com/page/journal/21614296/homepage/FundedAccess.html</v>
      </c>
      <c r="N1553" t="s">
        <v>33</v>
      </c>
      <c r="O1553" t="s">
        <v>34</v>
      </c>
      <c r="P1553" t="s">
        <v>35</v>
      </c>
      <c r="Q1553" t="s">
        <v>61</v>
      </c>
      <c r="R1553" t="s">
        <v>172</v>
      </c>
      <c r="S1553" t="s">
        <v>38</v>
      </c>
      <c r="T1553" t="s">
        <v>39</v>
      </c>
      <c r="U1553" t="s">
        <v>40</v>
      </c>
      <c r="V1553" t="s">
        <v>41</v>
      </c>
      <c r="W1553" t="s">
        <v>42</v>
      </c>
      <c r="X1553" t="s">
        <v>53</v>
      </c>
    </row>
    <row r="1554" spans="1:24" ht="12.75" customHeight="1" x14ac:dyDescent="0.45">
      <c r="A1554" t="s">
        <v>7940</v>
      </c>
      <c r="E1554" t="s">
        <v>7941</v>
      </c>
      <c r="G1554" s="45">
        <v>18730604</v>
      </c>
      <c r="H1554" t="s">
        <v>7942</v>
      </c>
      <c r="I1554" s="6" t="s">
        <v>29</v>
      </c>
      <c r="K1554" t="s">
        <v>100</v>
      </c>
      <c r="L1554" s="32" t="s">
        <v>852</v>
      </c>
      <c r="M1554" s="8" t="s">
        <v>7943</v>
      </c>
      <c r="R1554" t="s">
        <v>50</v>
      </c>
      <c r="T1554" t="s">
        <v>39</v>
      </c>
      <c r="U1554" t="s">
        <v>40</v>
      </c>
      <c r="V1554" t="s">
        <v>41</v>
      </c>
      <c r="W1554" t="s">
        <v>42</v>
      </c>
      <c r="X1554" t="s">
        <v>53</v>
      </c>
    </row>
    <row r="1555" spans="1:24" ht="12.75" customHeight="1" x14ac:dyDescent="0.45">
      <c r="A1555" t="s">
        <v>7944</v>
      </c>
      <c r="B1555" t="s">
        <v>25</v>
      </c>
      <c r="C1555" t="s">
        <v>25</v>
      </c>
      <c r="D1555" t="s">
        <v>7945</v>
      </c>
      <c r="E1555" t="s">
        <v>7946</v>
      </c>
      <c r="F1555">
        <v>10.1111</v>
      </c>
      <c r="G1555" s="45">
        <v>17504716</v>
      </c>
      <c r="H1555" t="s">
        <v>7947</v>
      </c>
      <c r="I1555" s="6" t="s">
        <v>29</v>
      </c>
      <c r="J1555" t="s">
        <v>7948</v>
      </c>
      <c r="K1555" t="s">
        <v>100</v>
      </c>
      <c r="L1555" s="32" t="s">
        <v>661</v>
      </c>
      <c r="M1555" t="str">
        <f>"http://onlinelibrary.wiley.com/page/journal/"&amp;G1555&amp;"/homepage/FundedAccess.html"</f>
        <v>http://onlinelibrary.wiley.com/page/journal/17504716/homepage/FundedAccess.html</v>
      </c>
      <c r="N1555" t="s">
        <v>33</v>
      </c>
      <c r="O1555" t="s">
        <v>34</v>
      </c>
      <c r="P1555" t="s">
        <v>35</v>
      </c>
      <c r="Q1555" t="s">
        <v>61</v>
      </c>
      <c r="R1555" t="s">
        <v>172</v>
      </c>
      <c r="S1555" t="s">
        <v>38</v>
      </c>
      <c r="T1555" t="s">
        <v>39</v>
      </c>
      <c r="U1555" t="s">
        <v>40</v>
      </c>
      <c r="V1555" t="s">
        <v>41</v>
      </c>
      <c r="W1555" t="s">
        <v>42</v>
      </c>
      <c r="X1555" t="s">
        <v>43</v>
      </c>
    </row>
    <row r="1556" spans="1:24" ht="12.75" customHeight="1" x14ac:dyDescent="0.45">
      <c r="A1556" t="s">
        <v>7949</v>
      </c>
      <c r="B1556" t="s">
        <v>25</v>
      </c>
      <c r="C1556" t="s">
        <v>25</v>
      </c>
      <c r="D1556" t="s">
        <v>7950</v>
      </c>
      <c r="E1556" t="s">
        <v>7951</v>
      </c>
      <c r="F1556">
        <v>10.1111</v>
      </c>
      <c r="G1556" s="45">
        <v>14401797</v>
      </c>
      <c r="H1556" t="s">
        <v>7952</v>
      </c>
      <c r="I1556" s="6" t="s">
        <v>29</v>
      </c>
      <c r="J1556" t="s">
        <v>7953</v>
      </c>
      <c r="K1556" s="9" t="s">
        <v>59</v>
      </c>
      <c r="L1556" s="32" t="s">
        <v>724</v>
      </c>
      <c r="M1556" t="str">
        <f>"http://onlinelibrary.wiley.com/page/journal/"&amp;G1556&amp;"/homepage/FundedAccess.html"</f>
        <v>http://onlinelibrary.wiley.com/page/journal/14401797/homepage/FundedAccess.html</v>
      </c>
      <c r="N1556" t="s">
        <v>33</v>
      </c>
      <c r="O1556" t="s">
        <v>34</v>
      </c>
      <c r="P1556" t="s">
        <v>35</v>
      </c>
      <c r="Q1556" t="s">
        <v>61</v>
      </c>
      <c r="R1556" t="s">
        <v>172</v>
      </c>
      <c r="S1556" t="s">
        <v>38</v>
      </c>
      <c r="T1556" t="s">
        <v>39</v>
      </c>
      <c r="U1556" t="s">
        <v>40</v>
      </c>
      <c r="V1556" t="s">
        <v>41</v>
      </c>
      <c r="W1556" t="s">
        <v>42</v>
      </c>
      <c r="X1556" t="s">
        <v>53</v>
      </c>
    </row>
    <row r="1557" spans="1:24" ht="12.75" customHeight="1" x14ac:dyDescent="0.45">
      <c r="A1557" t="s">
        <v>7954</v>
      </c>
      <c r="B1557" t="s">
        <v>25</v>
      </c>
      <c r="C1557" t="s">
        <v>25</v>
      </c>
      <c r="D1557" t="s">
        <v>7955</v>
      </c>
      <c r="E1557" t="s">
        <v>7956</v>
      </c>
      <c r="F1557">
        <v>10.100199999999999</v>
      </c>
      <c r="G1557" s="45">
        <v>10970037</v>
      </c>
      <c r="H1557" t="s">
        <v>7957</v>
      </c>
      <c r="I1557" s="6" t="s">
        <v>29</v>
      </c>
      <c r="J1557" t="s">
        <v>7958</v>
      </c>
      <c r="K1557" t="s">
        <v>100</v>
      </c>
      <c r="L1557" s="32" t="s">
        <v>642</v>
      </c>
      <c r="M1557" t="str">
        <f>"http://onlinelibrary.wiley.com/page/journal/"&amp;G1557&amp;"/homepage/FundedAccess.html"</f>
        <v>http://onlinelibrary.wiley.com/page/journal/10970037/homepage/FundedAccess.html</v>
      </c>
      <c r="N1557" t="s">
        <v>33</v>
      </c>
      <c r="O1557" t="s">
        <v>34</v>
      </c>
      <c r="P1557" t="s">
        <v>35</v>
      </c>
      <c r="Q1557" t="s">
        <v>61</v>
      </c>
      <c r="R1557" t="s">
        <v>172</v>
      </c>
      <c r="S1557" t="s">
        <v>38</v>
      </c>
      <c r="T1557" t="s">
        <v>39</v>
      </c>
      <c r="U1557" t="s">
        <v>40</v>
      </c>
      <c r="V1557" t="s">
        <v>41</v>
      </c>
      <c r="W1557" t="s">
        <v>42</v>
      </c>
      <c r="X1557" t="s">
        <v>53</v>
      </c>
    </row>
    <row r="1558" spans="1:24" ht="12.75" customHeight="1" x14ac:dyDescent="0.45">
      <c r="A1558" s="38" t="s">
        <v>7959</v>
      </c>
      <c r="B1558" t="s">
        <v>7959</v>
      </c>
      <c r="E1558">
        <v>16875443</v>
      </c>
      <c r="G1558" s="45">
        <v>16875443</v>
      </c>
      <c r="H1558" t="s">
        <v>7960</v>
      </c>
      <c r="I1558" t="s">
        <v>46</v>
      </c>
      <c r="J1558" t="s">
        <v>7961</v>
      </c>
      <c r="K1558" s="9" t="s">
        <v>48</v>
      </c>
      <c r="L1558" s="32" t="s">
        <v>10219</v>
      </c>
      <c r="M1558" t="s">
        <v>7961</v>
      </c>
      <c r="N1558" t="s">
        <v>46</v>
      </c>
      <c r="O1558" t="s">
        <v>34</v>
      </c>
      <c r="P1558" t="s">
        <v>35</v>
      </c>
      <c r="Q1558" t="s">
        <v>49</v>
      </c>
      <c r="R1558" t="s">
        <v>50</v>
      </c>
      <c r="S1558" t="s">
        <v>51</v>
      </c>
      <c r="T1558" t="s">
        <v>39</v>
      </c>
      <c r="U1558" t="s">
        <v>7962</v>
      </c>
      <c r="V1558" t="s">
        <v>41</v>
      </c>
      <c r="W1558" t="s">
        <v>7962</v>
      </c>
      <c r="X1558" t="s">
        <v>53</v>
      </c>
    </row>
    <row r="1559" spans="1:24" ht="12.75" customHeight="1" x14ac:dyDescent="0.45">
      <c r="A1559" t="s">
        <v>7963</v>
      </c>
      <c r="B1559" t="s">
        <v>25</v>
      </c>
      <c r="C1559" t="s">
        <v>25</v>
      </c>
      <c r="D1559" t="s">
        <v>7964</v>
      </c>
      <c r="E1559" t="s">
        <v>7965</v>
      </c>
      <c r="F1559">
        <v>10.1111</v>
      </c>
      <c r="G1559" s="45">
        <v>13652982</v>
      </c>
      <c r="H1559" t="s">
        <v>7966</v>
      </c>
      <c r="I1559" s="6" t="s">
        <v>29</v>
      </c>
      <c r="J1559" t="s">
        <v>7967</v>
      </c>
      <c r="K1559" t="s">
        <v>100</v>
      </c>
      <c r="L1559" s="32" t="s">
        <v>3485</v>
      </c>
      <c r="M1559" t="str">
        <f>"http://onlinelibrary.wiley.com/page/journal/"&amp;G1559&amp;"/homepage/FundedAccess.html"</f>
        <v>http://onlinelibrary.wiley.com/page/journal/13652982/homepage/FundedAccess.html</v>
      </c>
      <c r="N1559" t="s">
        <v>33</v>
      </c>
      <c r="O1559" t="s">
        <v>34</v>
      </c>
      <c r="P1559" t="s">
        <v>35</v>
      </c>
      <c r="Q1559" t="s">
        <v>61</v>
      </c>
      <c r="R1559" t="s">
        <v>172</v>
      </c>
      <c r="S1559" t="s">
        <v>38</v>
      </c>
      <c r="T1559" t="s">
        <v>39</v>
      </c>
      <c r="U1559" t="s">
        <v>40</v>
      </c>
      <c r="V1559" t="s">
        <v>41</v>
      </c>
      <c r="W1559" t="s">
        <v>42</v>
      </c>
      <c r="X1559" t="s">
        <v>53</v>
      </c>
    </row>
    <row r="1560" spans="1:24" ht="12.75" customHeight="1" x14ac:dyDescent="0.45">
      <c r="A1560" t="s">
        <v>7968</v>
      </c>
      <c r="B1560" t="s">
        <v>25</v>
      </c>
      <c r="C1560" t="s">
        <v>25</v>
      </c>
      <c r="D1560" t="s">
        <v>7969</v>
      </c>
      <c r="E1560" t="s">
        <v>7969</v>
      </c>
      <c r="F1560">
        <v>10.100199999999999</v>
      </c>
      <c r="G1560" s="45">
        <v>20494173</v>
      </c>
      <c r="H1560" t="s">
        <v>7970</v>
      </c>
      <c r="I1560" s="6" t="s">
        <v>29</v>
      </c>
      <c r="J1560" t="s">
        <v>7971</v>
      </c>
      <c r="K1560" t="s">
        <v>100</v>
      </c>
      <c r="L1560" s="32" t="s">
        <v>1288</v>
      </c>
      <c r="M1560" t="str">
        <f>"http://onlinelibrary.wiley.com/page/journal/"&amp;G1560&amp;"/homepage/FundedAccess.html"</f>
        <v>http://onlinelibrary.wiley.com/page/journal/20494173/homepage/FundedAccess.html</v>
      </c>
      <c r="N1560" t="s">
        <v>33</v>
      </c>
      <c r="O1560" t="s">
        <v>34</v>
      </c>
      <c r="P1560" t="s">
        <v>35</v>
      </c>
      <c r="Q1560" t="s">
        <v>61</v>
      </c>
      <c r="R1560" t="s">
        <v>172</v>
      </c>
      <c r="S1560" t="s">
        <v>38</v>
      </c>
      <c r="T1560" t="s">
        <v>39</v>
      </c>
      <c r="U1560" t="s">
        <v>40</v>
      </c>
      <c r="V1560" t="s">
        <v>41</v>
      </c>
      <c r="W1560" t="s">
        <v>42</v>
      </c>
      <c r="X1560" t="s">
        <v>53</v>
      </c>
    </row>
    <row r="1561" spans="1:24" ht="12.75" customHeight="1" x14ac:dyDescent="0.45">
      <c r="A1561" s="38" t="s">
        <v>7972</v>
      </c>
      <c r="B1561" t="s">
        <v>7972</v>
      </c>
      <c r="E1561">
        <v>20901860</v>
      </c>
      <c r="G1561" s="45">
        <v>20901860</v>
      </c>
      <c r="H1561" t="s">
        <v>7973</v>
      </c>
      <c r="I1561" t="s">
        <v>46</v>
      </c>
      <c r="J1561" t="s">
        <v>7974</v>
      </c>
      <c r="K1561" s="9" t="s">
        <v>48</v>
      </c>
      <c r="L1561" s="32" t="s">
        <v>4112</v>
      </c>
      <c r="M1561" t="s">
        <v>7974</v>
      </c>
      <c r="N1561" t="s">
        <v>46</v>
      </c>
      <c r="O1561" t="s">
        <v>34</v>
      </c>
      <c r="P1561" t="s">
        <v>35</v>
      </c>
      <c r="Q1561" t="s">
        <v>49</v>
      </c>
      <c r="R1561" t="s">
        <v>50</v>
      </c>
      <c r="S1561" t="s">
        <v>51</v>
      </c>
      <c r="T1561" t="s">
        <v>39</v>
      </c>
      <c r="U1561" t="s">
        <v>7975</v>
      </c>
      <c r="V1561" t="s">
        <v>41</v>
      </c>
      <c r="W1561" t="s">
        <v>7975</v>
      </c>
      <c r="X1561" t="s">
        <v>53</v>
      </c>
    </row>
    <row r="1562" spans="1:24" ht="12.75" customHeight="1" x14ac:dyDescent="0.45">
      <c r="A1562" t="s">
        <v>7976</v>
      </c>
      <c r="B1562" t="s">
        <v>25</v>
      </c>
      <c r="C1562" t="s">
        <v>25</v>
      </c>
      <c r="D1562" t="s">
        <v>7977</v>
      </c>
      <c r="E1562" t="s">
        <v>7978</v>
      </c>
      <c r="F1562">
        <v>10.1111</v>
      </c>
      <c r="G1562" s="45">
        <v>14401789</v>
      </c>
      <c r="H1562" t="s">
        <v>7979</v>
      </c>
      <c r="I1562" s="6" t="s">
        <v>29</v>
      </c>
      <c r="J1562" t="s">
        <v>7980</v>
      </c>
      <c r="K1562" t="s">
        <v>100</v>
      </c>
      <c r="L1562" s="32" t="s">
        <v>852</v>
      </c>
      <c r="M1562" t="str">
        <f>"http://onlinelibrary.wiley.com/page/journal/"&amp;G1562&amp;"/homepage/FundedAccess.html"</f>
        <v>http://onlinelibrary.wiley.com/page/journal/14401789/homepage/FundedAccess.html</v>
      </c>
      <c r="N1562" t="s">
        <v>33</v>
      </c>
      <c r="O1562" t="s">
        <v>34</v>
      </c>
      <c r="P1562" t="s">
        <v>35</v>
      </c>
      <c r="Q1562" t="s">
        <v>61</v>
      </c>
      <c r="R1562" t="s">
        <v>172</v>
      </c>
      <c r="S1562" t="s">
        <v>38</v>
      </c>
      <c r="T1562" t="s">
        <v>39</v>
      </c>
      <c r="U1562" t="s">
        <v>40</v>
      </c>
      <c r="V1562" t="s">
        <v>41</v>
      </c>
      <c r="W1562" t="s">
        <v>42</v>
      </c>
      <c r="X1562" t="s">
        <v>53</v>
      </c>
    </row>
    <row r="1563" spans="1:24" ht="12.75" customHeight="1" x14ac:dyDescent="0.45">
      <c r="A1563" t="s">
        <v>7981</v>
      </c>
      <c r="B1563" t="s">
        <v>25</v>
      </c>
      <c r="C1563" t="s">
        <v>25</v>
      </c>
      <c r="D1563" t="s">
        <v>7982</v>
      </c>
      <c r="E1563" t="s">
        <v>7983</v>
      </c>
      <c r="F1563">
        <v>10.1111</v>
      </c>
      <c r="G1563" s="45">
        <v>13652990</v>
      </c>
      <c r="H1563" t="s">
        <v>7984</v>
      </c>
      <c r="I1563" s="6" t="s">
        <v>29</v>
      </c>
      <c r="J1563" t="s">
        <v>7985</v>
      </c>
      <c r="K1563" t="s">
        <v>100</v>
      </c>
      <c r="L1563" s="32" t="s">
        <v>1889</v>
      </c>
      <c r="M1563" t="str">
        <f>"http://onlinelibrary.wiley.com/page/journal/"&amp;G1563&amp;"/homepage/FundedAccess.html"</f>
        <v>http://onlinelibrary.wiley.com/page/journal/13652990/homepage/FundedAccess.html</v>
      </c>
      <c r="N1563" t="s">
        <v>33</v>
      </c>
      <c r="O1563" t="s">
        <v>34</v>
      </c>
      <c r="P1563" t="s">
        <v>35</v>
      </c>
      <c r="Q1563" t="s">
        <v>61</v>
      </c>
      <c r="R1563" t="s">
        <v>50</v>
      </c>
      <c r="S1563" t="s">
        <v>38</v>
      </c>
      <c r="T1563" t="s">
        <v>39</v>
      </c>
      <c r="U1563" t="s">
        <v>40</v>
      </c>
      <c r="V1563" t="s">
        <v>41</v>
      </c>
      <c r="W1563" t="s">
        <v>42</v>
      </c>
      <c r="X1563" t="s">
        <v>53</v>
      </c>
    </row>
    <row r="1564" spans="1:24" ht="12.75" customHeight="1" x14ac:dyDescent="0.45">
      <c r="A1564" t="s">
        <v>7986</v>
      </c>
      <c r="E1564" t="s">
        <v>7987</v>
      </c>
      <c r="G1564" s="45" t="s">
        <v>7987</v>
      </c>
      <c r="H1564" t="s">
        <v>7988</v>
      </c>
      <c r="I1564" s="6" t="s">
        <v>46</v>
      </c>
      <c r="J1564" s="14" t="s">
        <v>169</v>
      </c>
      <c r="K1564" t="s">
        <v>59</v>
      </c>
      <c r="L1564" s="32" t="s">
        <v>77</v>
      </c>
      <c r="M1564" s="8" t="s">
        <v>7989</v>
      </c>
      <c r="N1564" t="s">
        <v>46</v>
      </c>
      <c r="O1564" t="s">
        <v>7990</v>
      </c>
      <c r="P1564" t="s">
        <v>35</v>
      </c>
      <c r="Q1564" t="s">
        <v>49</v>
      </c>
      <c r="R1564" t="s">
        <v>80</v>
      </c>
      <c r="S1564" s="14" t="s">
        <v>38</v>
      </c>
      <c r="T1564" t="s">
        <v>39</v>
      </c>
      <c r="U1564" s="14" t="s">
        <v>314</v>
      </c>
      <c r="V1564" t="s">
        <v>41</v>
      </c>
      <c r="W1564" s="14" t="s">
        <v>622</v>
      </c>
      <c r="X1564" t="s">
        <v>53</v>
      </c>
    </row>
    <row r="1565" spans="1:24" ht="12.75" customHeight="1" x14ac:dyDescent="0.45">
      <c r="A1565" t="s">
        <v>7991</v>
      </c>
      <c r="E1565" t="s">
        <v>7992</v>
      </c>
      <c r="F1565">
        <v>10.100199999999999</v>
      </c>
      <c r="G1565" s="45" t="s">
        <v>7993</v>
      </c>
      <c r="H1565" t="s">
        <v>7994</v>
      </c>
      <c r="I1565" t="s">
        <v>46</v>
      </c>
      <c r="J1565" t="s">
        <v>7995</v>
      </c>
      <c r="K1565" t="s">
        <v>100</v>
      </c>
      <c r="L1565" s="32">
        <v>2500</v>
      </c>
      <c r="M1565" t="s">
        <v>7996</v>
      </c>
      <c r="N1565" t="s">
        <v>33</v>
      </c>
      <c r="O1565" t="s">
        <v>34</v>
      </c>
      <c r="P1565" t="s">
        <v>35</v>
      </c>
      <c r="Q1565" t="s">
        <v>49</v>
      </c>
      <c r="R1565" t="s">
        <v>111</v>
      </c>
      <c r="S1565" t="s">
        <v>38</v>
      </c>
      <c r="T1565" t="s">
        <v>39</v>
      </c>
      <c r="U1565" t="s">
        <v>40</v>
      </c>
      <c r="V1565" t="s">
        <v>41</v>
      </c>
      <c r="W1565" t="s">
        <v>42</v>
      </c>
      <c r="X1565" t="s">
        <v>53</v>
      </c>
    </row>
    <row r="1566" spans="1:24" ht="12.75" customHeight="1" x14ac:dyDescent="0.45">
      <c r="A1566" t="s">
        <v>7997</v>
      </c>
      <c r="B1566" t="s">
        <v>25</v>
      </c>
      <c r="C1566" t="s">
        <v>25</v>
      </c>
      <c r="D1566" t="s">
        <v>7998</v>
      </c>
      <c r="E1566" t="s">
        <v>7999</v>
      </c>
      <c r="F1566">
        <v>10.100199999999999</v>
      </c>
      <c r="G1566" s="45">
        <v>15206777</v>
      </c>
      <c r="H1566" t="s">
        <v>8000</v>
      </c>
      <c r="I1566" s="6" t="s">
        <v>29</v>
      </c>
      <c r="J1566" t="s">
        <v>8001</v>
      </c>
      <c r="K1566" s="9" t="s">
        <v>59</v>
      </c>
      <c r="L1566" s="32" t="s">
        <v>10223</v>
      </c>
      <c r="M1566" t="str">
        <f>"http://onlinelibrary.wiley.com/page/journal/"&amp;G1566&amp;"/homepage/FundedAccess.html"</f>
        <v>http://onlinelibrary.wiley.com/page/journal/15206777/homepage/FundedAccess.html</v>
      </c>
      <c r="N1566" t="s">
        <v>33</v>
      </c>
      <c r="O1566" t="s">
        <v>34</v>
      </c>
      <c r="P1566" t="s">
        <v>35</v>
      </c>
      <c r="Q1566" t="s">
        <v>61</v>
      </c>
      <c r="R1566" t="s">
        <v>172</v>
      </c>
      <c r="S1566" t="s">
        <v>38</v>
      </c>
      <c r="T1566" t="s">
        <v>39</v>
      </c>
      <c r="U1566" t="s">
        <v>40</v>
      </c>
      <c r="V1566" t="s">
        <v>41</v>
      </c>
      <c r="W1566" t="s">
        <v>42</v>
      </c>
      <c r="X1566" t="s">
        <v>43</v>
      </c>
    </row>
    <row r="1567" spans="1:24" ht="12.75" customHeight="1" x14ac:dyDescent="0.45">
      <c r="A1567" t="s">
        <v>401</v>
      </c>
      <c r="B1567" t="s">
        <v>25</v>
      </c>
      <c r="C1567" t="s">
        <v>25</v>
      </c>
      <c r="D1567" t="s">
        <v>8002</v>
      </c>
      <c r="E1567" t="s">
        <v>8003</v>
      </c>
      <c r="F1567">
        <v>10.100199999999999</v>
      </c>
      <c r="G1567" s="45">
        <v>15360717</v>
      </c>
      <c r="H1567" t="s">
        <v>8004</v>
      </c>
      <c r="I1567" s="6" t="s">
        <v>29</v>
      </c>
      <c r="J1567" t="s">
        <v>77</v>
      </c>
      <c r="K1567" t="s">
        <v>100</v>
      </c>
      <c r="L1567" s="32" t="s">
        <v>161</v>
      </c>
      <c r="M1567" t="s">
        <v>77</v>
      </c>
      <c r="N1567" t="s">
        <v>78</v>
      </c>
      <c r="O1567" t="s">
        <v>34</v>
      </c>
      <c r="P1567" t="s">
        <v>35</v>
      </c>
      <c r="Q1567" t="s">
        <v>79</v>
      </c>
      <c r="R1567" t="s">
        <v>80</v>
      </c>
      <c r="S1567" t="s">
        <v>38</v>
      </c>
      <c r="T1567" t="s">
        <v>39</v>
      </c>
      <c r="U1567" t="s">
        <v>40</v>
      </c>
      <c r="V1567" t="s">
        <v>81</v>
      </c>
      <c r="W1567" t="s">
        <v>42</v>
      </c>
      <c r="X1567" t="s">
        <v>115</v>
      </c>
    </row>
    <row r="1568" spans="1:24" ht="12.75" customHeight="1" x14ac:dyDescent="0.45">
      <c r="A1568" s="38" t="s">
        <v>8005</v>
      </c>
      <c r="B1568" t="s">
        <v>8005</v>
      </c>
      <c r="E1568">
        <v>15348687</v>
      </c>
      <c r="G1568" s="45">
        <v>15348687</v>
      </c>
      <c r="H1568" t="s">
        <v>8006</v>
      </c>
      <c r="I1568" t="s">
        <v>46</v>
      </c>
      <c r="J1568" t="s">
        <v>8007</v>
      </c>
      <c r="K1568" s="9" t="s">
        <v>48</v>
      </c>
      <c r="L1568" s="32" t="s">
        <v>10262</v>
      </c>
      <c r="M1568" t="s">
        <v>8007</v>
      </c>
      <c r="N1568" t="s">
        <v>46</v>
      </c>
      <c r="O1568" t="s">
        <v>34</v>
      </c>
      <c r="P1568" t="s">
        <v>35</v>
      </c>
      <c r="Q1568" t="s">
        <v>49</v>
      </c>
      <c r="R1568" t="s">
        <v>50</v>
      </c>
      <c r="S1568" t="s">
        <v>51</v>
      </c>
      <c r="T1568" t="s">
        <v>39</v>
      </c>
      <c r="U1568" t="s">
        <v>8008</v>
      </c>
      <c r="V1568" t="s">
        <v>41</v>
      </c>
      <c r="W1568" t="s">
        <v>8008</v>
      </c>
      <c r="X1568" t="s">
        <v>53</v>
      </c>
    </row>
    <row r="1569" spans="1:24" ht="12.75" customHeight="1" x14ac:dyDescent="0.45">
      <c r="A1569" t="s">
        <v>8009</v>
      </c>
      <c r="B1569" t="s">
        <v>25</v>
      </c>
      <c r="C1569" t="s">
        <v>25</v>
      </c>
      <c r="D1569" t="s">
        <v>8010</v>
      </c>
      <c r="E1569" t="s">
        <v>8011</v>
      </c>
      <c r="F1569">
        <v>10.100199999999999</v>
      </c>
      <c r="G1569" s="45">
        <v>15360733</v>
      </c>
      <c r="H1569" t="s">
        <v>8012</v>
      </c>
      <c r="I1569" s="6" t="s">
        <v>29</v>
      </c>
      <c r="J1569" t="s">
        <v>77</v>
      </c>
      <c r="K1569" t="s">
        <v>100</v>
      </c>
      <c r="L1569" s="32" t="s">
        <v>8013</v>
      </c>
      <c r="M1569" t="s">
        <v>77</v>
      </c>
      <c r="N1569" t="s">
        <v>78</v>
      </c>
      <c r="O1569" t="s">
        <v>34</v>
      </c>
      <c r="P1569" t="s">
        <v>35</v>
      </c>
      <c r="Q1569" t="s">
        <v>79</v>
      </c>
      <c r="R1569" t="s">
        <v>172</v>
      </c>
      <c r="S1569" t="s">
        <v>38</v>
      </c>
      <c r="T1569" t="s">
        <v>39</v>
      </c>
      <c r="U1569" t="s">
        <v>40</v>
      </c>
      <c r="V1569" t="s">
        <v>81</v>
      </c>
      <c r="W1569" t="s">
        <v>42</v>
      </c>
      <c r="X1569" t="s">
        <v>53</v>
      </c>
    </row>
    <row r="1570" spans="1:24" ht="12.75" customHeight="1" x14ac:dyDescent="0.45">
      <c r="A1570" t="s">
        <v>8014</v>
      </c>
      <c r="B1570" t="s">
        <v>25</v>
      </c>
      <c r="C1570" t="s">
        <v>25</v>
      </c>
      <c r="D1570" t="s">
        <v>8015</v>
      </c>
      <c r="E1570" t="s">
        <v>8016</v>
      </c>
      <c r="F1570">
        <v>10.100199999999999</v>
      </c>
      <c r="G1570" s="45" t="s">
        <v>8017</v>
      </c>
      <c r="H1570" t="s">
        <v>8018</v>
      </c>
      <c r="I1570" s="6" t="s">
        <v>29</v>
      </c>
      <c r="J1570" t="s">
        <v>77</v>
      </c>
      <c r="K1570" t="s">
        <v>100</v>
      </c>
      <c r="L1570" s="32" t="s">
        <v>481</v>
      </c>
      <c r="M1570" t="s">
        <v>77</v>
      </c>
      <c r="N1570" t="s">
        <v>78</v>
      </c>
      <c r="O1570" t="s">
        <v>34</v>
      </c>
      <c r="P1570" t="s">
        <v>35</v>
      </c>
      <c r="Q1570" t="s">
        <v>1330</v>
      </c>
      <c r="R1570" t="s">
        <v>172</v>
      </c>
      <c r="S1570" t="s">
        <v>38</v>
      </c>
      <c r="T1570" t="s">
        <v>39</v>
      </c>
      <c r="U1570" t="s">
        <v>40</v>
      </c>
      <c r="V1570" t="s">
        <v>41</v>
      </c>
      <c r="W1570" t="s">
        <v>42</v>
      </c>
      <c r="X1570" t="s">
        <v>53</v>
      </c>
    </row>
    <row r="1571" spans="1:24" ht="12.75" customHeight="1" x14ac:dyDescent="0.45">
      <c r="A1571" t="s">
        <v>8019</v>
      </c>
      <c r="B1571" t="s">
        <v>25</v>
      </c>
      <c r="C1571" t="s">
        <v>25</v>
      </c>
      <c r="D1571" t="s">
        <v>8020</v>
      </c>
      <c r="E1571" t="s">
        <v>8021</v>
      </c>
      <c r="F1571">
        <v>10.100199999999999</v>
      </c>
      <c r="G1571" s="45">
        <v>15360741</v>
      </c>
      <c r="H1571" t="s">
        <v>8022</v>
      </c>
      <c r="I1571" s="6" t="s">
        <v>29</v>
      </c>
      <c r="J1571" t="s">
        <v>77</v>
      </c>
      <c r="K1571" t="s">
        <v>100</v>
      </c>
      <c r="L1571" s="32" t="s">
        <v>8013</v>
      </c>
      <c r="M1571" t="s">
        <v>77</v>
      </c>
      <c r="N1571" t="s">
        <v>78</v>
      </c>
      <c r="O1571" t="s">
        <v>34</v>
      </c>
      <c r="P1571" t="s">
        <v>35</v>
      </c>
      <c r="Q1571" t="s">
        <v>79</v>
      </c>
      <c r="R1571" t="s">
        <v>172</v>
      </c>
      <c r="S1571" t="s">
        <v>38</v>
      </c>
      <c r="T1571" t="s">
        <v>39</v>
      </c>
      <c r="U1571" t="s">
        <v>40</v>
      </c>
      <c r="V1571" t="s">
        <v>81</v>
      </c>
      <c r="W1571" t="s">
        <v>42</v>
      </c>
      <c r="X1571" t="s">
        <v>115</v>
      </c>
    </row>
    <row r="1572" spans="1:24" ht="12.75" customHeight="1" x14ac:dyDescent="0.45">
      <c r="A1572" t="s">
        <v>8023</v>
      </c>
      <c r="B1572" t="s">
        <v>25</v>
      </c>
      <c r="C1572" t="s">
        <v>25</v>
      </c>
      <c r="D1572" t="s">
        <v>8024</v>
      </c>
      <c r="E1572" t="s">
        <v>8025</v>
      </c>
      <c r="F1572">
        <v>10.100199999999999</v>
      </c>
      <c r="G1572" s="45" t="s">
        <v>8026</v>
      </c>
      <c r="H1572" t="s">
        <v>8027</v>
      </c>
      <c r="I1572" s="6" t="s">
        <v>29</v>
      </c>
      <c r="J1572" t="s">
        <v>77</v>
      </c>
      <c r="K1572" t="s">
        <v>100</v>
      </c>
      <c r="L1572" s="32" t="s">
        <v>161</v>
      </c>
      <c r="M1572" t="s">
        <v>77</v>
      </c>
      <c r="N1572" t="s">
        <v>78</v>
      </c>
      <c r="O1572" t="s">
        <v>34</v>
      </c>
      <c r="P1572" t="s">
        <v>35</v>
      </c>
      <c r="Q1572" t="s">
        <v>79</v>
      </c>
      <c r="R1572" t="s">
        <v>172</v>
      </c>
      <c r="S1572" t="s">
        <v>38</v>
      </c>
      <c r="T1572" t="s">
        <v>39</v>
      </c>
      <c r="U1572" t="s">
        <v>40</v>
      </c>
      <c r="V1572" t="s">
        <v>81</v>
      </c>
      <c r="W1572" t="s">
        <v>42</v>
      </c>
      <c r="X1572" t="s">
        <v>43</v>
      </c>
    </row>
    <row r="1573" spans="1:24" ht="12.75" customHeight="1" x14ac:dyDescent="0.45">
      <c r="A1573" t="s">
        <v>8028</v>
      </c>
      <c r="B1573" t="s">
        <v>25</v>
      </c>
      <c r="C1573" t="s">
        <v>25</v>
      </c>
      <c r="D1573" t="s">
        <v>8029</v>
      </c>
      <c r="E1573" t="s">
        <v>8030</v>
      </c>
      <c r="F1573">
        <v>10.100199999999999</v>
      </c>
      <c r="G1573" s="45">
        <v>23733357</v>
      </c>
      <c r="H1573" t="s">
        <v>8031</v>
      </c>
      <c r="I1573" s="6" t="s">
        <v>29</v>
      </c>
      <c r="J1573" t="s">
        <v>77</v>
      </c>
      <c r="K1573" t="s">
        <v>100</v>
      </c>
      <c r="L1573" s="32" t="s">
        <v>8013</v>
      </c>
      <c r="M1573" t="s">
        <v>77</v>
      </c>
      <c r="N1573" t="s">
        <v>78</v>
      </c>
      <c r="O1573" t="s">
        <v>34</v>
      </c>
      <c r="P1573" t="s">
        <v>35</v>
      </c>
      <c r="Q1573" t="s">
        <v>79</v>
      </c>
      <c r="R1573" t="s">
        <v>172</v>
      </c>
      <c r="S1573" t="s">
        <v>38</v>
      </c>
      <c r="T1573" t="s">
        <v>39</v>
      </c>
      <c r="U1573" t="s">
        <v>40</v>
      </c>
      <c r="V1573" t="s">
        <v>81</v>
      </c>
      <c r="W1573" t="s">
        <v>42</v>
      </c>
      <c r="X1573" t="s">
        <v>115</v>
      </c>
    </row>
    <row r="1574" spans="1:24" ht="12.75" customHeight="1" x14ac:dyDescent="0.45">
      <c r="A1574" t="s">
        <v>8032</v>
      </c>
      <c r="B1574" t="s">
        <v>25</v>
      </c>
      <c r="C1574" t="s">
        <v>25</v>
      </c>
      <c r="D1574" t="s">
        <v>8033</v>
      </c>
      <c r="E1574" t="s">
        <v>8034</v>
      </c>
      <c r="F1574">
        <v>10.100199999999999</v>
      </c>
      <c r="G1574" s="45">
        <v>15360695</v>
      </c>
      <c r="H1574" t="s">
        <v>8035</v>
      </c>
      <c r="I1574" s="6" t="s">
        <v>29</v>
      </c>
      <c r="J1574" t="s">
        <v>77</v>
      </c>
      <c r="K1574" t="s">
        <v>100</v>
      </c>
      <c r="L1574" s="32" t="s">
        <v>8013</v>
      </c>
      <c r="M1574" t="s">
        <v>77</v>
      </c>
      <c r="N1574" t="s">
        <v>78</v>
      </c>
      <c r="O1574" t="s">
        <v>34</v>
      </c>
      <c r="P1574" t="s">
        <v>35</v>
      </c>
      <c r="Q1574" t="s">
        <v>79</v>
      </c>
      <c r="R1574" t="s">
        <v>172</v>
      </c>
      <c r="S1574" t="s">
        <v>38</v>
      </c>
      <c r="T1574" t="s">
        <v>39</v>
      </c>
      <c r="U1574" t="s">
        <v>40</v>
      </c>
      <c r="V1574" t="s">
        <v>81</v>
      </c>
      <c r="W1574" t="s">
        <v>42</v>
      </c>
      <c r="X1574" t="s">
        <v>115</v>
      </c>
    </row>
    <row r="1575" spans="1:24" ht="12.75" customHeight="1" x14ac:dyDescent="0.45">
      <c r="A1575" t="s">
        <v>8036</v>
      </c>
      <c r="B1575" t="s">
        <v>25</v>
      </c>
      <c r="C1575" t="s">
        <v>25</v>
      </c>
      <c r="D1575" t="s">
        <v>8037</v>
      </c>
      <c r="E1575" t="s">
        <v>8038</v>
      </c>
      <c r="F1575">
        <v>10.100199999999999</v>
      </c>
      <c r="G1575" s="45">
        <v>15360768</v>
      </c>
      <c r="H1575" t="s">
        <v>8039</v>
      </c>
      <c r="I1575" s="6" t="s">
        <v>29</v>
      </c>
      <c r="J1575" t="s">
        <v>77</v>
      </c>
      <c r="K1575" t="s">
        <v>100</v>
      </c>
      <c r="L1575" s="32" t="s">
        <v>8013</v>
      </c>
      <c r="M1575" t="s">
        <v>77</v>
      </c>
      <c r="N1575" t="s">
        <v>78</v>
      </c>
      <c r="O1575" t="s">
        <v>34</v>
      </c>
      <c r="P1575" t="s">
        <v>35</v>
      </c>
      <c r="Q1575" t="s">
        <v>79</v>
      </c>
      <c r="R1575" t="s">
        <v>172</v>
      </c>
      <c r="S1575" t="s">
        <v>38</v>
      </c>
      <c r="T1575" t="s">
        <v>39</v>
      </c>
      <c r="U1575" t="s">
        <v>40</v>
      </c>
      <c r="V1575" t="s">
        <v>81</v>
      </c>
      <c r="W1575" t="s">
        <v>42</v>
      </c>
      <c r="X1575" t="s">
        <v>115</v>
      </c>
    </row>
    <row r="1576" spans="1:24" ht="12.75" customHeight="1" x14ac:dyDescent="0.45">
      <c r="A1576" t="s">
        <v>8040</v>
      </c>
      <c r="B1576" t="s">
        <v>25</v>
      </c>
      <c r="C1576" t="s">
        <v>25</v>
      </c>
      <c r="D1576" t="s">
        <v>8041</v>
      </c>
      <c r="E1576" t="s">
        <v>8041</v>
      </c>
      <c r="F1576">
        <v>10.100199999999999</v>
      </c>
      <c r="G1576" s="45">
        <v>19394225</v>
      </c>
      <c r="H1576" t="s">
        <v>8042</v>
      </c>
      <c r="I1576" t="s">
        <v>86</v>
      </c>
      <c r="J1576" t="s">
        <v>77</v>
      </c>
      <c r="K1576" t="s">
        <v>486</v>
      </c>
      <c r="L1576" s="32" t="s">
        <v>77</v>
      </c>
      <c r="M1576" t="s">
        <v>77</v>
      </c>
      <c r="N1576" t="s">
        <v>78</v>
      </c>
      <c r="O1576" t="s">
        <v>34</v>
      </c>
      <c r="P1576" t="s">
        <v>35</v>
      </c>
      <c r="Q1576" t="s">
        <v>1330</v>
      </c>
      <c r="R1576" t="s">
        <v>172</v>
      </c>
      <c r="S1576" t="s">
        <v>38</v>
      </c>
      <c r="T1576" t="s">
        <v>39</v>
      </c>
      <c r="U1576" t="s">
        <v>40</v>
      </c>
      <c r="V1576" t="s">
        <v>41</v>
      </c>
      <c r="W1576" t="s">
        <v>42</v>
      </c>
      <c r="X1576" t="s">
        <v>43</v>
      </c>
    </row>
    <row r="1577" spans="1:24" ht="12.75" customHeight="1" x14ac:dyDescent="0.45">
      <c r="A1577" t="s">
        <v>8043</v>
      </c>
      <c r="B1577" t="s">
        <v>25</v>
      </c>
      <c r="C1577" t="s">
        <v>25</v>
      </c>
      <c r="D1577" t="s">
        <v>8044</v>
      </c>
      <c r="E1577" t="s">
        <v>8045</v>
      </c>
      <c r="F1577">
        <v>10.1111</v>
      </c>
      <c r="G1577" s="45">
        <v>15405842</v>
      </c>
      <c r="H1577" t="s">
        <v>8046</v>
      </c>
      <c r="I1577" t="s">
        <v>86</v>
      </c>
      <c r="J1577" t="s">
        <v>77</v>
      </c>
      <c r="K1577" t="s">
        <v>77</v>
      </c>
      <c r="L1577" s="32" t="s">
        <v>77</v>
      </c>
      <c r="M1577" t="s">
        <v>77</v>
      </c>
      <c r="N1577" t="s">
        <v>78</v>
      </c>
      <c r="O1577" t="s">
        <v>34</v>
      </c>
      <c r="P1577" t="s">
        <v>79</v>
      </c>
      <c r="Q1577" t="s">
        <v>8047</v>
      </c>
      <c r="R1577" t="s">
        <v>172</v>
      </c>
      <c r="S1577" t="s">
        <v>38</v>
      </c>
      <c r="T1577" t="s">
        <v>39</v>
      </c>
      <c r="U1577" t="s">
        <v>40</v>
      </c>
      <c r="V1577" t="s">
        <v>81</v>
      </c>
      <c r="W1577" t="s">
        <v>42</v>
      </c>
      <c r="X1577" t="s">
        <v>115</v>
      </c>
    </row>
    <row r="1578" spans="1:24" ht="12.75" customHeight="1" x14ac:dyDescent="0.45">
      <c r="A1578" t="s">
        <v>8048</v>
      </c>
      <c r="B1578" t="s">
        <v>25</v>
      </c>
      <c r="C1578" t="s">
        <v>25</v>
      </c>
      <c r="D1578" t="s">
        <v>8049</v>
      </c>
      <c r="E1578" t="s">
        <v>8050</v>
      </c>
      <c r="F1578">
        <v>10.1111</v>
      </c>
      <c r="G1578" s="45">
        <v>14698137</v>
      </c>
      <c r="H1578" t="s">
        <v>8051</v>
      </c>
      <c r="I1578" s="6" t="s">
        <v>29</v>
      </c>
      <c r="J1578" t="s">
        <v>8052</v>
      </c>
      <c r="K1578" s="9" t="s">
        <v>31</v>
      </c>
      <c r="L1578" s="32" t="s">
        <v>595</v>
      </c>
      <c r="M1578" t="str">
        <f>"http://onlinelibrary.wiley.com/page/journal/"&amp;G1578&amp;"/homepage/FundedAccess.html"</f>
        <v>http://onlinelibrary.wiley.com/page/journal/14698137/homepage/FundedAccess.html</v>
      </c>
      <c r="N1578" t="s">
        <v>78</v>
      </c>
      <c r="O1578" t="s">
        <v>34</v>
      </c>
      <c r="P1578" t="s">
        <v>35</v>
      </c>
      <c r="Q1578" t="s">
        <v>79</v>
      </c>
      <c r="R1578" t="s">
        <v>111</v>
      </c>
      <c r="S1578" t="s">
        <v>38</v>
      </c>
      <c r="T1578" t="s">
        <v>39</v>
      </c>
      <c r="U1578" t="s">
        <v>40</v>
      </c>
      <c r="V1578" t="s">
        <v>41</v>
      </c>
      <c r="W1578" t="s">
        <v>42</v>
      </c>
      <c r="X1578" t="s">
        <v>53</v>
      </c>
    </row>
    <row r="1579" spans="1:24" ht="12.75" customHeight="1" x14ac:dyDescent="0.45">
      <c r="A1579" t="s">
        <v>8053</v>
      </c>
      <c r="E1579" t="s">
        <v>8054</v>
      </c>
      <c r="G1579" s="45">
        <v>29949890</v>
      </c>
      <c r="H1579" t="s">
        <v>8055</v>
      </c>
      <c r="I1579" s="6" t="s">
        <v>46</v>
      </c>
      <c r="J1579" s="1" t="s">
        <v>8056</v>
      </c>
      <c r="K1579" t="s">
        <v>59</v>
      </c>
      <c r="L1579" s="7" t="s">
        <v>77</v>
      </c>
      <c r="M1579" s="1" t="s">
        <v>8056</v>
      </c>
      <c r="N1579" t="s">
        <v>46</v>
      </c>
      <c r="O1579" t="s">
        <v>34</v>
      </c>
      <c r="P1579" t="s">
        <v>35</v>
      </c>
      <c r="Q1579" s="2" t="s">
        <v>77</v>
      </c>
      <c r="R1579" t="s">
        <v>50</v>
      </c>
      <c r="S1579" t="s">
        <v>38</v>
      </c>
      <c r="T1579" t="s">
        <v>39</v>
      </c>
      <c r="U1579" t="s">
        <v>40</v>
      </c>
      <c r="V1579" t="s">
        <v>41</v>
      </c>
      <c r="W1579" t="s">
        <v>42</v>
      </c>
      <c r="X1579" t="s">
        <v>53</v>
      </c>
    </row>
    <row r="1580" spans="1:24" ht="12.75" customHeight="1" x14ac:dyDescent="0.45">
      <c r="A1580" t="s">
        <v>8057</v>
      </c>
      <c r="B1580" t="s">
        <v>25</v>
      </c>
      <c r="C1580" t="s">
        <v>25</v>
      </c>
      <c r="D1580" t="s">
        <v>8058</v>
      </c>
      <c r="E1580" t="s">
        <v>8059</v>
      </c>
      <c r="F1580">
        <v>10.1111</v>
      </c>
      <c r="G1580" s="45" t="s">
        <v>8060</v>
      </c>
      <c r="H1580" t="s">
        <v>8061</v>
      </c>
      <c r="I1580" s="6" t="s">
        <v>29</v>
      </c>
      <c r="J1580" t="s">
        <v>8062</v>
      </c>
      <c r="K1580" s="9" t="s">
        <v>31</v>
      </c>
      <c r="L1580" s="32" t="s">
        <v>10216</v>
      </c>
      <c r="M1580" t="str">
        <f>"http://onlinelibrary.wiley.com/page/journal/"&amp;G1580&amp;"/homepage/FundedAccess.html"</f>
        <v>http://onlinelibrary.wiley.com/page/journal/1468005X/homepage/FundedAccess.html</v>
      </c>
      <c r="N1580" t="s">
        <v>33</v>
      </c>
      <c r="O1580" t="s">
        <v>34</v>
      </c>
      <c r="P1580" t="s">
        <v>35</v>
      </c>
      <c r="Q1580" t="s">
        <v>36</v>
      </c>
      <c r="R1580" t="s">
        <v>172</v>
      </c>
      <c r="S1580" t="s">
        <v>38</v>
      </c>
      <c r="T1580" t="s">
        <v>39</v>
      </c>
      <c r="U1580" t="s">
        <v>40</v>
      </c>
      <c r="V1580" t="s">
        <v>41</v>
      </c>
      <c r="W1580" t="s">
        <v>42</v>
      </c>
      <c r="X1580" t="s">
        <v>43</v>
      </c>
    </row>
    <row r="1581" spans="1:24" ht="12.75" customHeight="1" x14ac:dyDescent="0.45">
      <c r="A1581" t="s">
        <v>8063</v>
      </c>
      <c r="B1581" t="s">
        <v>25</v>
      </c>
      <c r="C1581" t="s">
        <v>25</v>
      </c>
      <c r="D1581" t="s">
        <v>8064</v>
      </c>
      <c r="E1581" t="s">
        <v>8065</v>
      </c>
      <c r="F1581">
        <v>10.1111</v>
      </c>
      <c r="G1581" s="45" t="s">
        <v>8066</v>
      </c>
      <c r="H1581" t="s">
        <v>8067</v>
      </c>
      <c r="I1581" s="6" t="s">
        <v>29</v>
      </c>
      <c r="J1581" t="s">
        <v>8068</v>
      </c>
      <c r="K1581" s="9" t="s">
        <v>31</v>
      </c>
      <c r="L1581" s="32" t="s">
        <v>5250</v>
      </c>
      <c r="M1581" t="str">
        <f>"http://onlinelibrary.wiley.com/page/journal/"&amp;G1581&amp;"/homepage/FundedAccess.html"</f>
        <v>http://onlinelibrary.wiley.com/page/journal/17457939a/homepage/FundedAccess.html</v>
      </c>
      <c r="N1581" t="s">
        <v>33</v>
      </c>
      <c r="O1581" t="s">
        <v>34</v>
      </c>
      <c r="P1581" t="s">
        <v>35</v>
      </c>
      <c r="Q1581" t="s">
        <v>36</v>
      </c>
      <c r="R1581" t="s">
        <v>172</v>
      </c>
      <c r="S1581" t="s">
        <v>38</v>
      </c>
      <c r="T1581" t="s">
        <v>39</v>
      </c>
      <c r="U1581" t="s">
        <v>40</v>
      </c>
      <c r="V1581" t="s">
        <v>41</v>
      </c>
      <c r="W1581" t="s">
        <v>42</v>
      </c>
      <c r="X1581" t="s">
        <v>43</v>
      </c>
    </row>
    <row r="1582" spans="1:24" ht="12.75" customHeight="1" x14ac:dyDescent="0.45">
      <c r="A1582" t="s">
        <v>8069</v>
      </c>
      <c r="B1582" t="s">
        <v>25</v>
      </c>
      <c r="C1582" t="s">
        <v>25</v>
      </c>
      <c r="D1582" t="s">
        <v>8070</v>
      </c>
      <c r="E1582" t="s">
        <v>8071</v>
      </c>
      <c r="F1582">
        <v>10.100199999999999</v>
      </c>
      <c r="G1582" s="45">
        <v>10991492</v>
      </c>
      <c r="H1582" t="s">
        <v>8072</v>
      </c>
      <c r="I1582" s="6" t="s">
        <v>29</v>
      </c>
      <c r="J1582" t="s">
        <v>8073</v>
      </c>
      <c r="K1582" s="9" t="s">
        <v>31</v>
      </c>
      <c r="L1582" s="32" t="s">
        <v>5621</v>
      </c>
      <c r="M1582" t="str">
        <f>"http://onlinelibrary.wiley.com/page/journal/"&amp;G1582&amp;"/homepage/FundedAccess.html"</f>
        <v>http://onlinelibrary.wiley.com/page/journal/10991492/homepage/FundedAccess.html</v>
      </c>
      <c r="N1582" t="s">
        <v>33</v>
      </c>
      <c r="O1582" t="s">
        <v>34</v>
      </c>
      <c r="P1582" t="s">
        <v>35</v>
      </c>
      <c r="Q1582" t="s">
        <v>61</v>
      </c>
      <c r="R1582" t="s">
        <v>172</v>
      </c>
      <c r="S1582" t="s">
        <v>38</v>
      </c>
      <c r="T1582" t="s">
        <v>39</v>
      </c>
      <c r="U1582" t="s">
        <v>40</v>
      </c>
      <c r="V1582" t="s">
        <v>41</v>
      </c>
      <c r="W1582" t="s">
        <v>42</v>
      </c>
      <c r="X1582" t="s">
        <v>53</v>
      </c>
    </row>
    <row r="1583" spans="1:24" ht="12.75" customHeight="1" x14ac:dyDescent="0.45">
      <c r="A1583" t="s">
        <v>8074</v>
      </c>
      <c r="B1583" t="s">
        <v>25</v>
      </c>
      <c r="C1583" t="s">
        <v>25</v>
      </c>
      <c r="D1583" t="s">
        <v>8075</v>
      </c>
      <c r="E1583" t="s">
        <v>8076</v>
      </c>
      <c r="F1583">
        <v>10.100199999999999</v>
      </c>
      <c r="G1583" s="45">
        <v>19493193</v>
      </c>
      <c r="H1583" t="s">
        <v>8077</v>
      </c>
      <c r="I1583" t="s">
        <v>86</v>
      </c>
      <c r="J1583" t="s">
        <v>77</v>
      </c>
      <c r="K1583" t="s">
        <v>486</v>
      </c>
      <c r="L1583" s="32" t="s">
        <v>77</v>
      </c>
      <c r="M1583" t="s">
        <v>77</v>
      </c>
      <c r="N1583" t="s">
        <v>33</v>
      </c>
      <c r="O1583" t="s">
        <v>34</v>
      </c>
      <c r="P1583" t="s">
        <v>35</v>
      </c>
      <c r="Q1583" t="s">
        <v>61</v>
      </c>
      <c r="R1583" t="s">
        <v>172</v>
      </c>
      <c r="S1583" t="s">
        <v>38</v>
      </c>
      <c r="T1583" t="s">
        <v>39</v>
      </c>
      <c r="U1583" t="s">
        <v>40</v>
      </c>
      <c r="V1583" t="s">
        <v>81</v>
      </c>
      <c r="W1583" t="s">
        <v>42</v>
      </c>
      <c r="X1583" t="s">
        <v>115</v>
      </c>
    </row>
    <row r="1584" spans="1:24" ht="12.75" customHeight="1" x14ac:dyDescent="0.45">
      <c r="A1584" t="s">
        <v>8078</v>
      </c>
      <c r="B1584" t="s">
        <v>25</v>
      </c>
      <c r="C1584" t="s">
        <v>25</v>
      </c>
      <c r="D1584" t="s">
        <v>8079</v>
      </c>
      <c r="E1584" t="s">
        <v>8080</v>
      </c>
      <c r="F1584">
        <v>10.100199999999999</v>
      </c>
      <c r="G1584" s="45">
        <v>15427854</v>
      </c>
      <c r="H1584" t="s">
        <v>8081</v>
      </c>
      <c r="I1584" s="6" t="s">
        <v>29</v>
      </c>
      <c r="J1584" t="s">
        <v>77</v>
      </c>
      <c r="K1584" s="9" t="s">
        <v>31</v>
      </c>
      <c r="L1584" s="32" t="s">
        <v>695</v>
      </c>
      <c r="M1584" t="s">
        <v>77</v>
      </c>
      <c r="N1584" t="s">
        <v>78</v>
      </c>
      <c r="O1584" t="s">
        <v>34</v>
      </c>
      <c r="P1584" t="s">
        <v>35</v>
      </c>
      <c r="Q1584" t="s">
        <v>79</v>
      </c>
      <c r="R1584" t="s">
        <v>172</v>
      </c>
      <c r="S1584" t="s">
        <v>38</v>
      </c>
      <c r="T1584" t="s">
        <v>39</v>
      </c>
      <c r="U1584" t="s">
        <v>40</v>
      </c>
      <c r="V1584" t="s">
        <v>41</v>
      </c>
      <c r="W1584" t="s">
        <v>42</v>
      </c>
      <c r="X1584" t="s">
        <v>43</v>
      </c>
    </row>
    <row r="1585" spans="1:24" ht="12.75" customHeight="1" x14ac:dyDescent="0.45">
      <c r="A1585" t="s">
        <v>8082</v>
      </c>
      <c r="B1585" t="s">
        <v>25</v>
      </c>
      <c r="C1585" t="s">
        <v>25</v>
      </c>
      <c r="D1585" t="s">
        <v>8083</v>
      </c>
      <c r="E1585" t="s">
        <v>8084</v>
      </c>
      <c r="F1585">
        <v>10.1111</v>
      </c>
      <c r="G1585" s="45">
        <v>17561051</v>
      </c>
      <c r="H1585" t="s">
        <v>8085</v>
      </c>
      <c r="I1585" s="6" t="s">
        <v>29</v>
      </c>
      <c r="J1585" t="s">
        <v>8086</v>
      </c>
      <c r="K1585" s="9" t="s">
        <v>48</v>
      </c>
      <c r="L1585" s="32" t="s">
        <v>871</v>
      </c>
      <c r="M1585" t="str">
        <f>"http://onlinelibrary.wiley.com/page/journal/"&amp;G1585&amp;"/homepage/FundedAccess.html"</f>
        <v>http://onlinelibrary.wiley.com/page/journal/17561051/homepage/FundedAccess.html</v>
      </c>
      <c r="N1585" t="s">
        <v>33</v>
      </c>
      <c r="O1585" t="s">
        <v>34</v>
      </c>
      <c r="P1585" t="s">
        <v>35</v>
      </c>
      <c r="Q1585" t="s">
        <v>61</v>
      </c>
      <c r="R1585" t="s">
        <v>111</v>
      </c>
      <c r="S1585" t="s">
        <v>38</v>
      </c>
      <c r="T1585" t="s">
        <v>39</v>
      </c>
      <c r="U1585" t="s">
        <v>40</v>
      </c>
      <c r="V1585" t="s">
        <v>41</v>
      </c>
      <c r="W1585" t="s">
        <v>42</v>
      </c>
      <c r="X1585" t="s">
        <v>53</v>
      </c>
    </row>
    <row r="1586" spans="1:24" ht="12.75" customHeight="1" x14ac:dyDescent="0.45">
      <c r="A1586" t="s">
        <v>8087</v>
      </c>
      <c r="B1586" t="s">
        <v>25</v>
      </c>
      <c r="C1586" t="s">
        <v>25</v>
      </c>
      <c r="D1586" t="s">
        <v>8088</v>
      </c>
      <c r="E1586" t="s">
        <v>8089</v>
      </c>
      <c r="F1586">
        <v>10.1111</v>
      </c>
      <c r="G1586" s="45">
        <v>14680068</v>
      </c>
      <c r="H1586" t="s">
        <v>8090</v>
      </c>
      <c r="I1586" s="6" t="s">
        <v>29</v>
      </c>
      <c r="J1586" t="s">
        <v>8091</v>
      </c>
      <c r="K1586" s="9" t="s">
        <v>31</v>
      </c>
      <c r="L1586" s="32" t="s">
        <v>5250</v>
      </c>
      <c r="M1586" t="str">
        <f>"http://onlinelibrary.wiley.com/page/journal/"&amp;G1586&amp;"/homepage/FundedAccess.html"</f>
        <v>http://onlinelibrary.wiley.com/page/journal/14680068/homepage/FundedAccess.html</v>
      </c>
      <c r="N1586" t="s">
        <v>33</v>
      </c>
      <c r="O1586" t="s">
        <v>34</v>
      </c>
      <c r="P1586" t="s">
        <v>35</v>
      </c>
      <c r="Q1586" t="s">
        <v>36</v>
      </c>
      <c r="R1586" t="s">
        <v>172</v>
      </c>
      <c r="S1586" t="s">
        <v>38</v>
      </c>
      <c r="T1586" t="s">
        <v>39</v>
      </c>
      <c r="U1586" t="s">
        <v>40</v>
      </c>
      <c r="V1586" t="s">
        <v>81</v>
      </c>
      <c r="W1586" t="s">
        <v>42</v>
      </c>
      <c r="X1586" t="s">
        <v>1182</v>
      </c>
    </row>
    <row r="1587" spans="1:24" ht="12.75" customHeight="1" x14ac:dyDescent="0.45">
      <c r="A1587" t="s">
        <v>8092</v>
      </c>
      <c r="B1587" t="s">
        <v>25</v>
      </c>
      <c r="C1587" t="s">
        <v>25</v>
      </c>
      <c r="D1587" t="s">
        <v>8093</v>
      </c>
      <c r="E1587" t="s">
        <v>8094</v>
      </c>
      <c r="F1587">
        <v>10.100199999999999</v>
      </c>
      <c r="G1587" s="45">
        <v>10991506</v>
      </c>
      <c r="H1587" t="s">
        <v>8095</v>
      </c>
      <c r="I1587" s="6" t="s">
        <v>29</v>
      </c>
      <c r="K1587" s="9" t="s">
        <v>31</v>
      </c>
      <c r="L1587" s="32" t="s">
        <v>10225</v>
      </c>
      <c r="M1587" t="str">
        <f>"http://onlinelibrary.wiley.com/page/journal/"&amp;G1587&amp;"/homepage/FundedAccess.html"</f>
        <v>http://onlinelibrary.wiley.com/page/journal/10991506/homepage/FundedAccess.html</v>
      </c>
      <c r="N1587" t="s">
        <v>33</v>
      </c>
      <c r="O1587" t="s">
        <v>34</v>
      </c>
      <c r="P1587" t="s">
        <v>35</v>
      </c>
      <c r="Q1587" t="s">
        <v>61</v>
      </c>
      <c r="R1587" t="s">
        <v>172</v>
      </c>
      <c r="S1587" t="s">
        <v>38</v>
      </c>
      <c r="T1587" t="s">
        <v>39</v>
      </c>
      <c r="U1587" t="s">
        <v>40</v>
      </c>
      <c r="V1587" t="s">
        <v>41</v>
      </c>
      <c r="W1587" t="s">
        <v>42</v>
      </c>
      <c r="X1587" t="s">
        <v>53</v>
      </c>
    </row>
    <row r="1588" spans="1:24" ht="12.75" customHeight="1" x14ac:dyDescent="0.45">
      <c r="A1588" t="s">
        <v>8096</v>
      </c>
      <c r="B1588" t="s">
        <v>25</v>
      </c>
      <c r="C1588" t="s">
        <v>25</v>
      </c>
      <c r="D1588" t="s">
        <v>8097</v>
      </c>
      <c r="E1588" t="s">
        <v>8098</v>
      </c>
      <c r="F1588">
        <v>10.100199999999999</v>
      </c>
      <c r="G1588" s="45">
        <v>10982426</v>
      </c>
      <c r="H1588" t="s">
        <v>8099</v>
      </c>
      <c r="I1588" s="6" t="s">
        <v>29</v>
      </c>
      <c r="J1588" t="s">
        <v>8100</v>
      </c>
      <c r="K1588" s="9" t="s">
        <v>31</v>
      </c>
      <c r="L1588" s="32" t="s">
        <v>326</v>
      </c>
      <c r="M1588" t="str">
        <f>"http://onlinelibrary.wiley.com/page/journal/"&amp;G1588&amp;"/homepage/FundedAccess.html"</f>
        <v>http://onlinelibrary.wiley.com/page/journal/10982426/homepage/FundedAccess.html</v>
      </c>
      <c r="N1588" t="s">
        <v>33</v>
      </c>
      <c r="O1588" t="s">
        <v>34</v>
      </c>
      <c r="P1588" t="s">
        <v>35</v>
      </c>
      <c r="Q1588" t="s">
        <v>61</v>
      </c>
      <c r="R1588" t="s">
        <v>172</v>
      </c>
      <c r="S1588" t="s">
        <v>38</v>
      </c>
      <c r="T1588" t="s">
        <v>39</v>
      </c>
      <c r="U1588" t="s">
        <v>40</v>
      </c>
      <c r="V1588" t="s">
        <v>41</v>
      </c>
      <c r="W1588" t="s">
        <v>42</v>
      </c>
      <c r="X1588" t="s">
        <v>53</v>
      </c>
    </row>
    <row r="1589" spans="1:24" ht="12.75" customHeight="1" x14ac:dyDescent="0.45">
      <c r="A1589" t="s">
        <v>8101</v>
      </c>
      <c r="B1589" t="s">
        <v>25</v>
      </c>
      <c r="C1589" t="s">
        <v>25</v>
      </c>
      <c r="D1589" t="s">
        <v>25</v>
      </c>
      <c r="E1589" t="s">
        <v>8102</v>
      </c>
      <c r="F1589">
        <v>10.100199999999999</v>
      </c>
      <c r="G1589" s="45">
        <v>10982426</v>
      </c>
      <c r="H1589" t="s">
        <v>8103</v>
      </c>
      <c r="I1589" t="s">
        <v>86</v>
      </c>
      <c r="J1589" t="s">
        <v>77</v>
      </c>
      <c r="K1589" t="s">
        <v>77</v>
      </c>
      <c r="L1589" s="32" t="s">
        <v>77</v>
      </c>
      <c r="M1589" t="s">
        <v>77</v>
      </c>
      <c r="N1589" t="s">
        <v>78</v>
      </c>
      <c r="O1589" t="s">
        <v>34</v>
      </c>
      <c r="P1589" t="s">
        <v>79</v>
      </c>
      <c r="Q1589" t="s">
        <v>79</v>
      </c>
      <c r="R1589" t="s">
        <v>172</v>
      </c>
      <c r="S1589" t="s">
        <v>38</v>
      </c>
      <c r="T1589" t="s">
        <v>39</v>
      </c>
      <c r="U1589" t="s">
        <v>40</v>
      </c>
      <c r="V1589" t="s">
        <v>41</v>
      </c>
      <c r="W1589" t="s">
        <v>42</v>
      </c>
      <c r="X1589" t="s">
        <v>8104</v>
      </c>
    </row>
    <row r="1590" spans="1:24" ht="12.75" customHeight="1" x14ac:dyDescent="0.45">
      <c r="A1590" t="s">
        <v>8105</v>
      </c>
      <c r="B1590" t="s">
        <v>25</v>
      </c>
      <c r="C1590" t="s">
        <v>25</v>
      </c>
      <c r="D1590" t="s">
        <v>8106</v>
      </c>
      <c r="E1590" t="s">
        <v>8107</v>
      </c>
      <c r="F1590">
        <v>10.1111</v>
      </c>
      <c r="G1590" s="45">
        <v>14422018</v>
      </c>
      <c r="H1590" t="s">
        <v>8108</v>
      </c>
      <c r="I1590" s="6" t="s">
        <v>29</v>
      </c>
      <c r="J1590" t="s">
        <v>8109</v>
      </c>
      <c r="K1590" s="9" t="s">
        <v>31</v>
      </c>
      <c r="L1590" s="32" t="s">
        <v>10224</v>
      </c>
      <c r="M1590" t="str">
        <f>"http://onlinelibrary.wiley.com/page/journal/"&amp;G1590&amp;"/homepage/FundedAccess.html"</f>
        <v>http://onlinelibrary.wiley.com/page/journal/14422018/homepage/FundedAccess.html</v>
      </c>
      <c r="N1590" t="s">
        <v>33</v>
      </c>
      <c r="O1590" t="s">
        <v>34</v>
      </c>
      <c r="P1590" t="s">
        <v>35</v>
      </c>
      <c r="Q1590" t="s">
        <v>61</v>
      </c>
      <c r="R1590" t="s">
        <v>172</v>
      </c>
      <c r="S1590" t="s">
        <v>38</v>
      </c>
      <c r="T1590" t="s">
        <v>39</v>
      </c>
      <c r="U1590" t="s">
        <v>40</v>
      </c>
      <c r="V1590" t="s">
        <v>41</v>
      </c>
      <c r="W1590" t="s">
        <v>42</v>
      </c>
      <c r="X1590" t="s">
        <v>43</v>
      </c>
    </row>
    <row r="1591" spans="1:24" ht="12.75" customHeight="1" x14ac:dyDescent="0.45">
      <c r="A1591" s="38" t="s">
        <v>8110</v>
      </c>
      <c r="B1591" t="s">
        <v>8110</v>
      </c>
      <c r="E1591">
        <v>17446198</v>
      </c>
      <c r="G1591" s="45">
        <v>17446198</v>
      </c>
      <c r="H1591" t="s">
        <v>8111</v>
      </c>
      <c r="I1591" t="s">
        <v>46</v>
      </c>
      <c r="J1591" t="s">
        <v>8112</v>
      </c>
      <c r="K1591" s="9" t="s">
        <v>48</v>
      </c>
      <c r="L1591" s="32" t="s">
        <v>10265</v>
      </c>
      <c r="M1591" t="s">
        <v>8112</v>
      </c>
      <c r="N1591" t="s">
        <v>46</v>
      </c>
      <c r="O1591" t="s">
        <v>34</v>
      </c>
      <c r="P1591" t="s">
        <v>35</v>
      </c>
      <c r="Q1591" t="s">
        <v>49</v>
      </c>
      <c r="R1591" t="s">
        <v>50</v>
      </c>
      <c r="S1591" t="s">
        <v>51</v>
      </c>
      <c r="T1591" t="s">
        <v>39</v>
      </c>
      <c r="U1591" t="s">
        <v>8113</v>
      </c>
      <c r="V1591" t="s">
        <v>41</v>
      </c>
      <c r="W1591" t="s">
        <v>8113</v>
      </c>
      <c r="X1591" t="s">
        <v>53</v>
      </c>
    </row>
    <row r="1592" spans="1:24" ht="12.75" customHeight="1" x14ac:dyDescent="0.45">
      <c r="A1592" t="s">
        <v>8114</v>
      </c>
      <c r="B1592" t="s">
        <v>25</v>
      </c>
      <c r="C1592" t="s">
        <v>25</v>
      </c>
      <c r="D1592" t="s">
        <v>8115</v>
      </c>
      <c r="E1592" t="s">
        <v>8116</v>
      </c>
      <c r="F1592">
        <v>10.1111</v>
      </c>
      <c r="G1592" s="45">
        <v>14785153</v>
      </c>
      <c r="H1592" t="s">
        <v>8117</v>
      </c>
      <c r="I1592" s="6" t="s">
        <v>29</v>
      </c>
      <c r="J1592" t="s">
        <v>8118</v>
      </c>
      <c r="K1592" s="9" t="s">
        <v>31</v>
      </c>
      <c r="L1592" s="32" t="s">
        <v>852</v>
      </c>
      <c r="M1592" t="str">
        <f>"http://onlinelibrary.wiley.com/page/journal/"&amp;G1592&amp;"/homepage/FundedAccess.html"</f>
        <v>http://onlinelibrary.wiley.com/page/journal/14785153/homepage/FundedAccess.html</v>
      </c>
      <c r="N1592" t="s">
        <v>33</v>
      </c>
      <c r="O1592" t="s">
        <v>34</v>
      </c>
      <c r="P1592" t="s">
        <v>35</v>
      </c>
      <c r="Q1592" t="s">
        <v>61</v>
      </c>
      <c r="R1592" t="s">
        <v>172</v>
      </c>
      <c r="S1592" t="s">
        <v>38</v>
      </c>
      <c r="T1592" t="s">
        <v>39</v>
      </c>
      <c r="U1592" t="s">
        <v>40</v>
      </c>
      <c r="V1592" t="s">
        <v>41</v>
      </c>
      <c r="W1592" t="s">
        <v>42</v>
      </c>
      <c r="X1592" t="s">
        <v>43</v>
      </c>
    </row>
    <row r="1593" spans="1:24" ht="12.75" customHeight="1" x14ac:dyDescent="0.45">
      <c r="A1593" t="s">
        <v>8119</v>
      </c>
      <c r="B1593" t="s">
        <v>25</v>
      </c>
      <c r="C1593" t="s">
        <v>25</v>
      </c>
      <c r="D1593" t="s">
        <v>8120</v>
      </c>
      <c r="E1593" t="s">
        <v>8121</v>
      </c>
      <c r="F1593">
        <v>10.1111</v>
      </c>
      <c r="G1593" s="45">
        <v>14401800</v>
      </c>
      <c r="H1593" t="s">
        <v>8122</v>
      </c>
      <c r="I1593" s="6" t="s">
        <v>29</v>
      </c>
      <c r="J1593" t="s">
        <v>8123</v>
      </c>
      <c r="K1593" s="9" t="s">
        <v>31</v>
      </c>
      <c r="L1593" s="32" t="s">
        <v>10255</v>
      </c>
      <c r="M1593" t="str">
        <f>"http://onlinelibrary.wiley.com/page/journal/"&amp;G1593&amp;"/homepage/FundedAccess.html"</f>
        <v>http://onlinelibrary.wiley.com/page/journal/14401800/homepage/FundedAccess.html</v>
      </c>
      <c r="N1593" t="s">
        <v>33</v>
      </c>
      <c r="O1593" t="s">
        <v>34</v>
      </c>
      <c r="P1593" t="s">
        <v>35</v>
      </c>
      <c r="Q1593" t="s">
        <v>61</v>
      </c>
      <c r="R1593" t="s">
        <v>50</v>
      </c>
      <c r="S1593" t="s">
        <v>38</v>
      </c>
      <c r="T1593" t="s">
        <v>39</v>
      </c>
      <c r="U1593" t="s">
        <v>40</v>
      </c>
      <c r="V1593" t="s">
        <v>41</v>
      </c>
      <c r="W1593" t="s">
        <v>42</v>
      </c>
      <c r="X1593" t="s">
        <v>43</v>
      </c>
    </row>
    <row r="1594" spans="1:24" ht="12.75" customHeight="1" x14ac:dyDescent="0.45">
      <c r="A1594" t="s">
        <v>8125</v>
      </c>
      <c r="B1594" t="s">
        <v>25</v>
      </c>
      <c r="C1594" t="s">
        <v>25</v>
      </c>
      <c r="D1594" t="s">
        <v>8126</v>
      </c>
      <c r="E1594" t="s">
        <v>8126</v>
      </c>
      <c r="F1594">
        <v>10.1111</v>
      </c>
      <c r="G1594" s="45">
        <v>14401800</v>
      </c>
      <c r="H1594" t="s">
        <v>8127</v>
      </c>
      <c r="I1594" t="s">
        <v>46</v>
      </c>
      <c r="J1594" t="s">
        <v>8128</v>
      </c>
      <c r="K1594" s="9" t="s">
        <v>31</v>
      </c>
      <c r="L1594" s="32" t="s">
        <v>250</v>
      </c>
      <c r="M1594" t="s">
        <v>8129</v>
      </c>
      <c r="N1594" t="s">
        <v>46</v>
      </c>
      <c r="O1594" t="str">
        <f>"http://onlinelibrary.wiley.com/page/journal/20541058/homepage/open_access_license_and_copyright.htm"</f>
        <v>http://onlinelibrary.wiley.com/page/journal/20541058/homepage/open_access_license_and_copyright.htm</v>
      </c>
      <c r="P1594" t="s">
        <v>35</v>
      </c>
      <c r="Q1594" t="s">
        <v>49</v>
      </c>
      <c r="R1594" t="s">
        <v>172</v>
      </c>
      <c r="S1594" t="s">
        <v>38</v>
      </c>
      <c r="T1594" t="s">
        <v>39</v>
      </c>
      <c r="U1594" t="s">
        <v>40</v>
      </c>
      <c r="V1594" t="s">
        <v>41</v>
      </c>
      <c r="W1594" t="s">
        <v>42</v>
      </c>
      <c r="X1594" t="s">
        <v>43</v>
      </c>
    </row>
    <row r="1595" spans="1:24" ht="12.75" customHeight="1" x14ac:dyDescent="0.45">
      <c r="A1595" t="s">
        <v>8130</v>
      </c>
      <c r="B1595" t="s">
        <v>25</v>
      </c>
      <c r="C1595" t="s">
        <v>25</v>
      </c>
      <c r="D1595" t="s">
        <v>8131</v>
      </c>
      <c r="E1595" t="s">
        <v>8132</v>
      </c>
      <c r="F1595">
        <v>10.1111</v>
      </c>
      <c r="G1595" s="45" t="s">
        <v>8133</v>
      </c>
      <c r="H1595" t="s">
        <v>8134</v>
      </c>
      <c r="I1595" s="6" t="s">
        <v>29</v>
      </c>
      <c r="J1595" t="s">
        <v>8135</v>
      </c>
      <c r="K1595" s="9" t="s">
        <v>31</v>
      </c>
      <c r="L1595" s="32" t="s">
        <v>3510</v>
      </c>
      <c r="M1595" t="str">
        <f>"http://onlinelibrary.wiley.com/page/journal/"&amp;G1595&amp;"/homepage/FundedAccess.html"</f>
        <v>http://onlinelibrary.wiley.com/page/journal/1466769X/homepage/FundedAccess.html</v>
      </c>
      <c r="N1595" t="s">
        <v>33</v>
      </c>
      <c r="O1595" t="s">
        <v>34</v>
      </c>
      <c r="P1595" t="s">
        <v>35</v>
      </c>
      <c r="Q1595" t="s">
        <v>61</v>
      </c>
      <c r="R1595" t="s">
        <v>50</v>
      </c>
      <c r="S1595" t="s">
        <v>38</v>
      </c>
      <c r="T1595" t="s">
        <v>39</v>
      </c>
      <c r="U1595" t="s">
        <v>40</v>
      </c>
      <c r="V1595" t="s">
        <v>41</v>
      </c>
      <c r="W1595" t="s">
        <v>42</v>
      </c>
      <c r="X1595" t="s">
        <v>43</v>
      </c>
    </row>
    <row r="1596" spans="1:24" ht="12.75" customHeight="1" x14ac:dyDescent="0.45">
      <c r="A1596" t="s">
        <v>8136</v>
      </c>
      <c r="E1596" t="s">
        <v>8137</v>
      </c>
      <c r="G1596" s="45" t="s">
        <v>8137</v>
      </c>
      <c r="H1596" t="s">
        <v>8138</v>
      </c>
      <c r="I1596" s="6" t="s">
        <v>46</v>
      </c>
      <c r="J1596" s="1" t="s">
        <v>249</v>
      </c>
      <c r="K1596" s="9" t="s">
        <v>8139</v>
      </c>
      <c r="L1596" s="32" t="s">
        <v>786</v>
      </c>
      <c r="M1596" s="1" t="s">
        <v>8140</v>
      </c>
      <c r="N1596" t="s">
        <v>46</v>
      </c>
      <c r="O1596" t="s">
        <v>34</v>
      </c>
      <c r="P1596" t="s">
        <v>8141</v>
      </c>
      <c r="Q1596" t="s">
        <v>49</v>
      </c>
      <c r="R1596" t="s">
        <v>172</v>
      </c>
      <c r="S1596" t="s">
        <v>38</v>
      </c>
      <c r="T1596" t="s">
        <v>39</v>
      </c>
      <c r="U1596" t="s">
        <v>40</v>
      </c>
      <c r="V1596" t="s">
        <v>41</v>
      </c>
      <c r="W1596" t="s">
        <v>42</v>
      </c>
      <c r="X1596" t="s">
        <v>53</v>
      </c>
    </row>
    <row r="1597" spans="1:24" ht="12.75" customHeight="1" x14ac:dyDescent="0.45">
      <c r="A1597" s="38" t="s">
        <v>8142</v>
      </c>
      <c r="B1597" t="s">
        <v>8142</v>
      </c>
      <c r="E1597">
        <v>20901437</v>
      </c>
      <c r="G1597" s="45">
        <v>20901437</v>
      </c>
      <c r="H1597" t="s">
        <v>8143</v>
      </c>
      <c r="I1597" t="s">
        <v>46</v>
      </c>
      <c r="J1597" t="s">
        <v>8144</v>
      </c>
      <c r="K1597" s="9" t="s">
        <v>48</v>
      </c>
      <c r="L1597" s="32" t="s">
        <v>4112</v>
      </c>
      <c r="M1597" t="s">
        <v>8144</v>
      </c>
      <c r="N1597" t="s">
        <v>46</v>
      </c>
      <c r="O1597" t="s">
        <v>34</v>
      </c>
      <c r="P1597" t="s">
        <v>35</v>
      </c>
      <c r="Q1597" t="s">
        <v>49</v>
      </c>
      <c r="R1597" t="s">
        <v>50</v>
      </c>
      <c r="S1597" t="s">
        <v>51</v>
      </c>
      <c r="T1597" t="s">
        <v>39</v>
      </c>
      <c r="U1597" t="s">
        <v>8145</v>
      </c>
      <c r="V1597" t="s">
        <v>41</v>
      </c>
      <c r="W1597" t="s">
        <v>8145</v>
      </c>
      <c r="X1597" t="s">
        <v>53</v>
      </c>
    </row>
    <row r="1598" spans="1:24" ht="12.75" customHeight="1" x14ac:dyDescent="0.45">
      <c r="A1598" t="s">
        <v>8146</v>
      </c>
      <c r="B1598" t="s">
        <v>25</v>
      </c>
      <c r="C1598" t="s">
        <v>25</v>
      </c>
      <c r="D1598" t="s">
        <v>8147</v>
      </c>
      <c r="E1598" t="s">
        <v>8148</v>
      </c>
      <c r="F1598">
        <v>10.1111</v>
      </c>
      <c r="G1598" s="45">
        <v>17470080</v>
      </c>
      <c r="H1598" t="s">
        <v>8149</v>
      </c>
      <c r="I1598" s="6" t="s">
        <v>29</v>
      </c>
      <c r="J1598" t="s">
        <v>8150</v>
      </c>
      <c r="K1598" s="9" t="s">
        <v>31</v>
      </c>
      <c r="L1598" s="32" t="s">
        <v>1241</v>
      </c>
      <c r="M1598" t="str">
        <f>"http://onlinelibrary.wiley.com/page/journal/"&amp;G1598&amp;"/homepage/FundedAccess.html"</f>
        <v>http://onlinelibrary.wiley.com/page/journal/17470080/homepage/FundedAccess.html</v>
      </c>
      <c r="N1598" t="s">
        <v>33</v>
      </c>
      <c r="O1598" t="s">
        <v>34</v>
      </c>
      <c r="P1598" t="s">
        <v>35</v>
      </c>
      <c r="Q1598" t="s">
        <v>61</v>
      </c>
      <c r="R1598" t="s">
        <v>50</v>
      </c>
      <c r="S1598" t="s">
        <v>38</v>
      </c>
      <c r="T1598" t="s">
        <v>39</v>
      </c>
      <c r="U1598" t="s">
        <v>40</v>
      </c>
      <c r="V1598" t="s">
        <v>41</v>
      </c>
      <c r="W1598" t="s">
        <v>42</v>
      </c>
      <c r="X1598" t="s">
        <v>43</v>
      </c>
    </row>
    <row r="1599" spans="1:24" ht="12.75" customHeight="1" x14ac:dyDescent="0.45">
      <c r="A1599" t="s">
        <v>8151</v>
      </c>
      <c r="B1599" t="s">
        <v>25</v>
      </c>
      <c r="C1599" t="s">
        <v>25</v>
      </c>
      <c r="D1599" t="s">
        <v>8152</v>
      </c>
      <c r="E1599" t="s">
        <v>8153</v>
      </c>
      <c r="F1599">
        <v>10.1111</v>
      </c>
      <c r="G1599" s="45">
        <v>14673010</v>
      </c>
      <c r="H1599" t="s">
        <v>8154</v>
      </c>
      <c r="I1599" s="6" t="s">
        <v>29</v>
      </c>
      <c r="J1599" t="s">
        <v>8155</v>
      </c>
      <c r="K1599" s="9" t="s">
        <v>31</v>
      </c>
      <c r="L1599" s="32" t="s">
        <v>2099</v>
      </c>
      <c r="M1599" t="str">
        <f>"http://onlinelibrary.wiley.com/page/journal/"&amp;G1599&amp;"/homepage/FundedAccess.html"</f>
        <v>http://onlinelibrary.wiley.com/page/journal/14673010/homepage/FundedAccess.html</v>
      </c>
      <c r="N1599" t="s">
        <v>33</v>
      </c>
      <c r="O1599" t="s">
        <v>34</v>
      </c>
      <c r="P1599" t="s">
        <v>35</v>
      </c>
      <c r="Q1599" t="s">
        <v>61</v>
      </c>
      <c r="R1599" t="s">
        <v>37</v>
      </c>
      <c r="S1599" t="s">
        <v>38</v>
      </c>
      <c r="T1599" t="s">
        <v>39</v>
      </c>
      <c r="U1599" t="s">
        <v>40</v>
      </c>
      <c r="V1599" t="s">
        <v>41</v>
      </c>
      <c r="W1599" t="s">
        <v>42</v>
      </c>
      <c r="X1599" t="s">
        <v>53</v>
      </c>
    </row>
    <row r="1600" spans="1:24" ht="12.75" customHeight="1" x14ac:dyDescent="0.45">
      <c r="A1600" t="s">
        <v>8156</v>
      </c>
      <c r="E1600" t="s">
        <v>8157</v>
      </c>
      <c r="G1600" s="45" t="s">
        <v>8157</v>
      </c>
      <c r="H1600" t="s">
        <v>8158</v>
      </c>
      <c r="I1600" s="6" t="s">
        <v>29</v>
      </c>
      <c r="J1600" t="s">
        <v>8159</v>
      </c>
      <c r="K1600" s="9" t="s">
        <v>31</v>
      </c>
      <c r="L1600" s="32" t="s">
        <v>642</v>
      </c>
      <c r="M1600" t="s">
        <v>8159</v>
      </c>
      <c r="N1600" t="s">
        <v>33</v>
      </c>
      <c r="O1600" t="s">
        <v>740</v>
      </c>
      <c r="P1600" t="s">
        <v>35</v>
      </c>
      <c r="Q1600" t="s">
        <v>61</v>
      </c>
      <c r="R1600" t="s">
        <v>172</v>
      </c>
      <c r="S1600" t="s">
        <v>38</v>
      </c>
      <c r="T1600" t="s">
        <v>39</v>
      </c>
      <c r="U1600" t="s">
        <v>40</v>
      </c>
      <c r="V1600" t="s">
        <v>81</v>
      </c>
      <c r="W1600" t="s">
        <v>42</v>
      </c>
      <c r="X1600" t="s">
        <v>53</v>
      </c>
    </row>
    <row r="1601" spans="1:24" ht="12.75" customHeight="1" x14ac:dyDescent="0.45">
      <c r="A1601" t="s">
        <v>8160</v>
      </c>
      <c r="B1601" t="s">
        <v>25</v>
      </c>
      <c r="C1601" t="s">
        <v>25</v>
      </c>
      <c r="D1601" t="s">
        <v>8161</v>
      </c>
      <c r="E1601" t="s">
        <v>8162</v>
      </c>
      <c r="F1601">
        <v>10.100199999999999</v>
      </c>
      <c r="G1601" s="45" t="s">
        <v>8163</v>
      </c>
      <c r="H1601" t="s">
        <v>8164</v>
      </c>
      <c r="I1601" s="6" t="s">
        <v>29</v>
      </c>
      <c r="J1601" t="s">
        <v>8165</v>
      </c>
      <c r="K1601" s="9" t="s">
        <v>59</v>
      </c>
      <c r="L1601" s="32" t="s">
        <v>142</v>
      </c>
      <c r="M1601" t="str">
        <f>"http://onlinelibrary.wiley.com/page/journal/"&amp;G1601&amp;"/homepage/FundedAccess.html"</f>
        <v>http://onlinelibrary.wiley.com/page/journal/1930739X/homepage/FundedAccess.html</v>
      </c>
      <c r="N1601" t="s">
        <v>33</v>
      </c>
      <c r="O1601" t="s">
        <v>34</v>
      </c>
      <c r="P1601" t="s">
        <v>35</v>
      </c>
      <c r="Q1601" t="s">
        <v>61</v>
      </c>
      <c r="R1601" t="s">
        <v>172</v>
      </c>
      <c r="S1601" t="s">
        <v>38</v>
      </c>
      <c r="T1601" t="s">
        <v>39</v>
      </c>
      <c r="U1601" t="s">
        <v>40</v>
      </c>
      <c r="V1601" t="s">
        <v>41</v>
      </c>
      <c r="W1601" t="s">
        <v>42</v>
      </c>
      <c r="X1601" t="s">
        <v>53</v>
      </c>
    </row>
    <row r="1602" spans="1:24" ht="12.75" customHeight="1" x14ac:dyDescent="0.45">
      <c r="A1602" t="s">
        <v>8166</v>
      </c>
      <c r="B1602" t="s">
        <v>25</v>
      </c>
      <c r="C1602" t="s">
        <v>25</v>
      </c>
      <c r="D1602" t="s">
        <v>8167</v>
      </c>
      <c r="E1602" t="s">
        <v>8168</v>
      </c>
      <c r="F1602">
        <v>10.1111</v>
      </c>
      <c r="G1602" s="45" t="s">
        <v>8169</v>
      </c>
      <c r="H1602" t="s">
        <v>8170</v>
      </c>
      <c r="I1602" s="6" t="s">
        <v>29</v>
      </c>
      <c r="J1602" t="s">
        <v>8171</v>
      </c>
      <c r="K1602" s="9" t="s">
        <v>31</v>
      </c>
      <c r="L1602" s="32" t="s">
        <v>667</v>
      </c>
      <c r="M1602" t="str">
        <f>"http://onlinelibrary.wiley.com/page/journal/"&amp;G1602&amp;"/homepage/FundedAccess.html"</f>
        <v>http://onlinelibrary.wiley.com/page/journal/1467789X/homepage/FundedAccess.html</v>
      </c>
      <c r="N1602" t="s">
        <v>33</v>
      </c>
      <c r="O1602" t="s">
        <v>34</v>
      </c>
      <c r="P1602" t="s">
        <v>35</v>
      </c>
      <c r="Q1602" t="s">
        <v>61</v>
      </c>
      <c r="R1602" t="s">
        <v>172</v>
      </c>
      <c r="S1602" t="s">
        <v>38</v>
      </c>
      <c r="T1602" t="s">
        <v>39</v>
      </c>
      <c r="U1602" t="s">
        <v>40</v>
      </c>
      <c r="V1602" t="s">
        <v>41</v>
      </c>
      <c r="W1602" t="s">
        <v>42</v>
      </c>
      <c r="X1602" t="s">
        <v>53</v>
      </c>
    </row>
    <row r="1603" spans="1:24" ht="12.75" customHeight="1" x14ac:dyDescent="0.45">
      <c r="A1603" t="s">
        <v>8172</v>
      </c>
      <c r="B1603" t="s">
        <v>25</v>
      </c>
      <c r="C1603" t="s">
        <v>25</v>
      </c>
      <c r="D1603" t="s">
        <v>8173</v>
      </c>
      <c r="E1603" t="s">
        <v>8173</v>
      </c>
      <c r="F1603">
        <v>10.1111</v>
      </c>
      <c r="G1603" s="45" t="s">
        <v>8169</v>
      </c>
      <c r="H1603" t="s">
        <v>8174</v>
      </c>
      <c r="I1603" t="s">
        <v>46</v>
      </c>
      <c r="J1603" t="s">
        <v>8175</v>
      </c>
      <c r="K1603" s="9" t="s">
        <v>31</v>
      </c>
      <c r="L1603" s="32" t="s">
        <v>8176</v>
      </c>
      <c r="M1603" t="s">
        <v>8177</v>
      </c>
      <c r="N1603" t="s">
        <v>46</v>
      </c>
      <c r="O1603" t="str">
        <f>"http://onlinelibrary.wiley.com/page/journal/20552238/homepage/open_access_license_and_copyright.htm"</f>
        <v>http://onlinelibrary.wiley.com/page/journal/20552238/homepage/open_access_license_and_copyright.htm</v>
      </c>
      <c r="P1603" t="s">
        <v>35</v>
      </c>
      <c r="Q1603" t="s">
        <v>49</v>
      </c>
      <c r="R1603" t="s">
        <v>172</v>
      </c>
      <c r="S1603" t="s">
        <v>38</v>
      </c>
      <c r="T1603" t="s">
        <v>39</v>
      </c>
      <c r="U1603" t="s">
        <v>40</v>
      </c>
      <c r="V1603" t="s">
        <v>41</v>
      </c>
      <c r="W1603" t="s">
        <v>42</v>
      </c>
      <c r="X1603" t="s">
        <v>53</v>
      </c>
    </row>
    <row r="1604" spans="1:24" ht="12.75" customHeight="1" x14ac:dyDescent="0.45">
      <c r="A1604" t="s">
        <v>8178</v>
      </c>
      <c r="B1604" t="s">
        <v>25</v>
      </c>
      <c r="C1604" t="s">
        <v>25</v>
      </c>
      <c r="D1604" t="s">
        <v>8179</v>
      </c>
      <c r="E1604" t="s">
        <v>8180</v>
      </c>
      <c r="F1604">
        <v>10.1111</v>
      </c>
      <c r="G1604" s="45">
        <v>17444667</v>
      </c>
      <c r="H1604" t="s">
        <v>8181</v>
      </c>
      <c r="I1604" s="6" t="s">
        <v>29</v>
      </c>
      <c r="J1604" t="s">
        <v>8182</v>
      </c>
      <c r="K1604" s="9" t="s">
        <v>31</v>
      </c>
      <c r="L1604" s="32" t="s">
        <v>76</v>
      </c>
      <c r="M1604" t="str">
        <f>"http://onlinelibrary.wiley.com/page/journal/"&amp;G1604&amp;"/homepage/FundedAccess.html"</f>
        <v>http://onlinelibrary.wiley.com/page/journal/17444667/homepage/FundedAccess.html</v>
      </c>
      <c r="N1604" t="s">
        <v>33</v>
      </c>
      <c r="O1604" t="s">
        <v>34</v>
      </c>
      <c r="P1604" t="s">
        <v>35</v>
      </c>
      <c r="Q1604" t="s">
        <v>61</v>
      </c>
      <c r="R1604" t="s">
        <v>172</v>
      </c>
      <c r="S1604" t="s">
        <v>38</v>
      </c>
      <c r="T1604" t="s">
        <v>39</v>
      </c>
      <c r="U1604" t="s">
        <v>40</v>
      </c>
      <c r="V1604" t="s">
        <v>80</v>
      </c>
      <c r="W1604" t="s">
        <v>42</v>
      </c>
      <c r="X1604" t="s">
        <v>43</v>
      </c>
    </row>
    <row r="1605" spans="1:24" ht="12.75" customHeight="1" x14ac:dyDescent="0.45">
      <c r="A1605" s="38" t="s">
        <v>8183</v>
      </c>
      <c r="B1605" t="s">
        <v>8183</v>
      </c>
      <c r="E1605">
        <v>16879597</v>
      </c>
      <c r="G1605" s="45">
        <v>16879597</v>
      </c>
      <c r="H1605" t="s">
        <v>8184</v>
      </c>
      <c r="I1605" t="s">
        <v>46</v>
      </c>
      <c r="J1605" t="s">
        <v>8185</v>
      </c>
      <c r="K1605" s="9" t="s">
        <v>48</v>
      </c>
      <c r="L1605" s="32" t="s">
        <v>4112</v>
      </c>
      <c r="M1605" t="s">
        <v>8185</v>
      </c>
      <c r="N1605" t="s">
        <v>46</v>
      </c>
      <c r="O1605" t="s">
        <v>34</v>
      </c>
      <c r="P1605" t="s">
        <v>35</v>
      </c>
      <c r="Q1605" t="s">
        <v>49</v>
      </c>
      <c r="R1605" t="s">
        <v>50</v>
      </c>
      <c r="S1605" t="s">
        <v>51</v>
      </c>
      <c r="T1605" t="s">
        <v>39</v>
      </c>
      <c r="U1605" t="s">
        <v>8186</v>
      </c>
      <c r="V1605" t="s">
        <v>41</v>
      </c>
      <c r="W1605" t="s">
        <v>8186</v>
      </c>
      <c r="X1605" t="s">
        <v>53</v>
      </c>
    </row>
    <row r="1606" spans="1:24" ht="12.75" customHeight="1" x14ac:dyDescent="0.45">
      <c r="A1606" s="38">
        <v>2618</v>
      </c>
      <c r="B1606" t="s">
        <v>8187</v>
      </c>
      <c r="E1606">
        <v>15570703</v>
      </c>
      <c r="G1606" s="45">
        <v>15570703</v>
      </c>
      <c r="H1606" t="s">
        <v>8188</v>
      </c>
      <c r="I1606" t="s">
        <v>46</v>
      </c>
      <c r="J1606" t="s">
        <v>8189</v>
      </c>
      <c r="K1606" s="9" t="s">
        <v>48</v>
      </c>
      <c r="L1606" s="32" t="s">
        <v>10220</v>
      </c>
      <c r="M1606" t="s">
        <v>8189</v>
      </c>
      <c r="N1606" t="s">
        <v>46</v>
      </c>
      <c r="O1606" t="s">
        <v>34</v>
      </c>
      <c r="P1606" t="s">
        <v>35</v>
      </c>
      <c r="Q1606" t="s">
        <v>49</v>
      </c>
      <c r="R1606" t="s">
        <v>50</v>
      </c>
      <c r="S1606" t="s">
        <v>51</v>
      </c>
      <c r="T1606" t="s">
        <v>39</v>
      </c>
      <c r="U1606" t="s">
        <v>8190</v>
      </c>
      <c r="V1606" t="s">
        <v>41</v>
      </c>
      <c r="W1606" t="s">
        <v>8190</v>
      </c>
      <c r="X1606" t="s">
        <v>53</v>
      </c>
    </row>
    <row r="1607" spans="1:24" ht="12.75" customHeight="1" x14ac:dyDescent="0.45">
      <c r="A1607" t="s">
        <v>8191</v>
      </c>
      <c r="B1607" t="s">
        <v>25</v>
      </c>
      <c r="C1607" t="s">
        <v>25</v>
      </c>
      <c r="D1607" t="s">
        <v>8192</v>
      </c>
      <c r="E1607" t="s">
        <v>8193</v>
      </c>
      <c r="F1607">
        <v>10.100199999999999</v>
      </c>
      <c r="G1607" s="45">
        <v>18344461</v>
      </c>
      <c r="H1607" t="s">
        <v>8194</v>
      </c>
      <c r="I1607" s="6" t="s">
        <v>29</v>
      </c>
      <c r="J1607" t="s">
        <v>8195</v>
      </c>
      <c r="K1607" s="9" t="s">
        <v>31</v>
      </c>
      <c r="L1607" s="32" t="s">
        <v>5250</v>
      </c>
      <c r="M1607" t="str">
        <f>"http://onlinelibrary.wiley.com/page/journal/"&amp;G1607&amp;"/homepage/FundedAccess.html"</f>
        <v>http://onlinelibrary.wiley.com/page/journal/18344461/homepage/FundedAccess.html</v>
      </c>
      <c r="N1607" t="s">
        <v>78</v>
      </c>
      <c r="O1607" t="s">
        <v>34</v>
      </c>
      <c r="P1607" t="s">
        <v>102</v>
      </c>
      <c r="Q1607" t="s">
        <v>79</v>
      </c>
      <c r="R1607" t="s">
        <v>172</v>
      </c>
      <c r="S1607" t="s">
        <v>38</v>
      </c>
      <c r="T1607" t="s">
        <v>39</v>
      </c>
      <c r="U1607" t="s">
        <v>40</v>
      </c>
      <c r="V1607" t="s">
        <v>81</v>
      </c>
      <c r="W1607" t="s">
        <v>42</v>
      </c>
      <c r="X1607" t="s">
        <v>115</v>
      </c>
    </row>
    <row r="1608" spans="1:24" ht="12.75" customHeight="1" x14ac:dyDescent="0.45">
      <c r="A1608" t="s">
        <v>8196</v>
      </c>
      <c r="B1608" t="s">
        <v>25</v>
      </c>
      <c r="C1608" t="s">
        <v>25</v>
      </c>
      <c r="D1608" t="s">
        <v>8197</v>
      </c>
      <c r="E1608" t="s">
        <v>8198</v>
      </c>
      <c r="F1608">
        <v>10.1111</v>
      </c>
      <c r="G1608" s="45">
        <v>16000706</v>
      </c>
      <c r="H1608" t="s">
        <v>8199</v>
      </c>
      <c r="I1608" s="6" t="s">
        <v>29</v>
      </c>
      <c r="J1608" t="s">
        <v>8200</v>
      </c>
      <c r="K1608" s="9" t="s">
        <v>109</v>
      </c>
      <c r="L1608" s="32" t="s">
        <v>5621</v>
      </c>
      <c r="M1608" t="str">
        <f>"http://onlinelibrary.wiley.com/page/journal/"&amp;G1608&amp;"/homepage/FundedAccess.html"</f>
        <v>http://onlinelibrary.wiley.com/page/journal/16000706/homepage/FundedAccess.html</v>
      </c>
      <c r="N1608" t="s">
        <v>33</v>
      </c>
      <c r="O1608" t="s">
        <v>34</v>
      </c>
      <c r="P1608" t="s">
        <v>35</v>
      </c>
      <c r="Q1608" t="s">
        <v>61</v>
      </c>
      <c r="R1608" t="s">
        <v>111</v>
      </c>
      <c r="S1608" t="s">
        <v>38</v>
      </c>
      <c r="T1608" t="s">
        <v>39</v>
      </c>
      <c r="U1608" t="s">
        <v>40</v>
      </c>
      <c r="V1608" t="s">
        <v>41</v>
      </c>
      <c r="W1608" t="s">
        <v>42</v>
      </c>
      <c r="X1608" t="s">
        <v>53</v>
      </c>
    </row>
    <row r="1609" spans="1:24" ht="12.75" customHeight="1" x14ac:dyDescent="0.45">
      <c r="A1609" t="s">
        <v>8201</v>
      </c>
      <c r="B1609" t="s">
        <v>25</v>
      </c>
      <c r="C1609" t="s">
        <v>25</v>
      </c>
      <c r="D1609" t="s">
        <v>8202</v>
      </c>
      <c r="E1609" t="s">
        <v>8203</v>
      </c>
      <c r="F1609">
        <v>10.1111</v>
      </c>
      <c r="G1609" s="45">
        <v>17447992</v>
      </c>
      <c r="H1609" t="s">
        <v>8204</v>
      </c>
      <c r="I1609" t="s">
        <v>86</v>
      </c>
      <c r="J1609" t="s">
        <v>77</v>
      </c>
      <c r="K1609" t="s">
        <v>486</v>
      </c>
      <c r="L1609" s="32" t="s">
        <v>77</v>
      </c>
      <c r="M1609" t="s">
        <v>77</v>
      </c>
      <c r="N1609" t="s">
        <v>33</v>
      </c>
      <c r="O1609" t="s">
        <v>34</v>
      </c>
      <c r="P1609" t="s">
        <v>35</v>
      </c>
      <c r="Q1609" t="s">
        <v>61</v>
      </c>
      <c r="R1609" t="s">
        <v>172</v>
      </c>
      <c r="S1609" t="s">
        <v>38</v>
      </c>
      <c r="T1609" t="s">
        <v>39</v>
      </c>
      <c r="U1609" t="s">
        <v>40</v>
      </c>
      <c r="V1609" t="s">
        <v>81</v>
      </c>
      <c r="W1609" t="s">
        <v>42</v>
      </c>
      <c r="X1609" t="s">
        <v>1563</v>
      </c>
    </row>
    <row r="1610" spans="1:24" ht="12.75" customHeight="1" x14ac:dyDescent="0.45">
      <c r="A1610" t="s">
        <v>8205</v>
      </c>
      <c r="B1610" t="s">
        <v>25</v>
      </c>
      <c r="C1610" t="s">
        <v>25</v>
      </c>
      <c r="D1610" t="s">
        <v>8206</v>
      </c>
      <c r="E1610" t="s">
        <v>8207</v>
      </c>
      <c r="F1610">
        <v>10.1111</v>
      </c>
      <c r="G1610" s="45">
        <v>17469066</v>
      </c>
      <c r="H1610" t="s">
        <v>8208</v>
      </c>
      <c r="I1610" t="s">
        <v>86</v>
      </c>
      <c r="J1610" t="s">
        <v>77</v>
      </c>
      <c r="K1610" t="s">
        <v>486</v>
      </c>
      <c r="L1610" s="32" t="s">
        <v>77</v>
      </c>
      <c r="M1610" t="s">
        <v>77</v>
      </c>
      <c r="N1610" t="s">
        <v>33</v>
      </c>
      <c r="O1610" t="s">
        <v>34</v>
      </c>
      <c r="P1610" t="s">
        <v>35</v>
      </c>
      <c r="Q1610" t="s">
        <v>61</v>
      </c>
      <c r="R1610" t="s">
        <v>172</v>
      </c>
      <c r="S1610" t="s">
        <v>38</v>
      </c>
      <c r="T1610" t="s">
        <v>39</v>
      </c>
      <c r="U1610" t="s">
        <v>40</v>
      </c>
      <c r="V1610" t="s">
        <v>81</v>
      </c>
      <c r="W1610" t="s">
        <v>42</v>
      </c>
      <c r="X1610" t="s">
        <v>1563</v>
      </c>
    </row>
    <row r="1611" spans="1:24" ht="12.75" customHeight="1" x14ac:dyDescent="0.45">
      <c r="A1611" t="s">
        <v>8209</v>
      </c>
      <c r="B1611" t="s">
        <v>25</v>
      </c>
      <c r="C1611" t="s">
        <v>25</v>
      </c>
      <c r="D1611" t="s">
        <v>8210</v>
      </c>
      <c r="E1611" t="s">
        <v>8211</v>
      </c>
      <c r="F1611">
        <v>10.1111</v>
      </c>
      <c r="G1611" s="45">
        <v>17530237</v>
      </c>
      <c r="H1611" t="s">
        <v>8212</v>
      </c>
      <c r="I1611" s="6" t="s">
        <v>29</v>
      </c>
      <c r="J1611" t="s">
        <v>8213</v>
      </c>
      <c r="K1611" s="9" t="s">
        <v>31</v>
      </c>
      <c r="L1611" s="32" t="s">
        <v>5250</v>
      </c>
      <c r="M1611" t="str">
        <f>"http://onlinelibrary.wiley.com/page/journal/"&amp;G1611&amp;"/homepage/FundedAccess.html"</f>
        <v>http://onlinelibrary.wiley.com/page/journal/17530237/homepage/FundedAccess.html</v>
      </c>
      <c r="N1611" t="s">
        <v>33</v>
      </c>
      <c r="O1611" t="s">
        <v>34</v>
      </c>
      <c r="P1611" t="s">
        <v>35</v>
      </c>
      <c r="Q1611" t="s">
        <v>36</v>
      </c>
      <c r="R1611" t="s">
        <v>172</v>
      </c>
      <c r="S1611" t="s">
        <v>38</v>
      </c>
      <c r="T1611" t="s">
        <v>39</v>
      </c>
      <c r="U1611" t="s">
        <v>40</v>
      </c>
      <c r="V1611" t="s">
        <v>80</v>
      </c>
      <c r="W1611" t="s">
        <v>42</v>
      </c>
      <c r="X1611" t="s">
        <v>43</v>
      </c>
    </row>
    <row r="1612" spans="1:24" ht="12.75" customHeight="1" x14ac:dyDescent="0.45">
      <c r="A1612" t="s">
        <v>8214</v>
      </c>
      <c r="B1612">
        <v>2462</v>
      </c>
      <c r="C1612" t="s">
        <v>25</v>
      </c>
      <c r="D1612" t="s">
        <v>8215</v>
      </c>
      <c r="E1612" t="s">
        <v>8216</v>
      </c>
      <c r="F1612">
        <v>10.1111</v>
      </c>
      <c r="G1612" s="45">
        <v>14751313</v>
      </c>
      <c r="H1612" t="s">
        <v>8217</v>
      </c>
      <c r="I1612" t="s">
        <v>86</v>
      </c>
      <c r="J1612" t="s">
        <v>77</v>
      </c>
      <c r="K1612" t="s">
        <v>77</v>
      </c>
      <c r="L1612" s="32" t="s">
        <v>77</v>
      </c>
      <c r="M1612" t="s">
        <v>77</v>
      </c>
      <c r="N1612" t="s">
        <v>33</v>
      </c>
      <c r="O1612" t="s">
        <v>34</v>
      </c>
      <c r="P1612" t="s">
        <v>35</v>
      </c>
      <c r="Q1612" t="s">
        <v>61</v>
      </c>
      <c r="R1612" t="s">
        <v>172</v>
      </c>
      <c r="S1612" t="s">
        <v>38</v>
      </c>
      <c r="T1612" t="s">
        <v>39</v>
      </c>
      <c r="U1612" t="s">
        <v>40</v>
      </c>
      <c r="V1612" t="s">
        <v>81</v>
      </c>
      <c r="W1612" t="s">
        <v>42</v>
      </c>
      <c r="X1612" t="s">
        <v>87</v>
      </c>
    </row>
    <row r="1613" spans="1:24" ht="12.75" customHeight="1" x14ac:dyDescent="0.45">
      <c r="A1613" t="s">
        <v>8218</v>
      </c>
      <c r="B1613" t="s">
        <v>25</v>
      </c>
      <c r="C1613" t="s">
        <v>25</v>
      </c>
      <c r="D1613" t="s">
        <v>8219</v>
      </c>
      <c r="E1613" t="s">
        <v>8220</v>
      </c>
      <c r="F1613">
        <v>10.100199999999999</v>
      </c>
      <c r="G1613" s="45">
        <v>10991514</v>
      </c>
      <c r="H1613" t="s">
        <v>8221</v>
      </c>
      <c r="I1613" s="6" t="s">
        <v>29</v>
      </c>
      <c r="K1613" s="9" t="s">
        <v>31</v>
      </c>
      <c r="L1613" s="32" t="s">
        <v>2243</v>
      </c>
      <c r="M1613" s="1" t="s">
        <v>237</v>
      </c>
      <c r="N1613" t="s">
        <v>33</v>
      </c>
      <c r="O1613" t="s">
        <v>34</v>
      </c>
      <c r="P1613" t="s">
        <v>35</v>
      </c>
      <c r="Q1613" t="s">
        <v>61</v>
      </c>
      <c r="R1613" t="s">
        <v>37</v>
      </c>
      <c r="S1613" t="s">
        <v>38</v>
      </c>
      <c r="T1613" t="s">
        <v>39</v>
      </c>
      <c r="U1613" t="s">
        <v>40</v>
      </c>
      <c r="V1613" t="s">
        <v>41</v>
      </c>
      <c r="W1613" t="s">
        <v>42</v>
      </c>
      <c r="X1613" t="s">
        <v>53</v>
      </c>
    </row>
    <row r="1614" spans="1:24" ht="12.75" customHeight="1" x14ac:dyDescent="0.45">
      <c r="A1614" t="s">
        <v>8222</v>
      </c>
      <c r="B1614" t="s">
        <v>25</v>
      </c>
      <c r="C1614" t="s">
        <v>25</v>
      </c>
      <c r="D1614" t="s">
        <v>8223</v>
      </c>
      <c r="E1614" t="s">
        <v>8224</v>
      </c>
      <c r="F1614">
        <v>10.1111</v>
      </c>
      <c r="G1614" s="45">
        <v>16010825</v>
      </c>
      <c r="H1614" t="s">
        <v>8225</v>
      </c>
      <c r="I1614" s="6" t="s">
        <v>29</v>
      </c>
      <c r="J1614" t="s">
        <v>8226</v>
      </c>
      <c r="K1614" s="9" t="s">
        <v>31</v>
      </c>
      <c r="L1614" s="32" t="s">
        <v>178</v>
      </c>
      <c r="M1614" t="str">
        <f>"http://onlinelibrary.wiley.com/page/journal/"&amp;G1614&amp;"/homepage/FundedAccess.html"</f>
        <v>http://onlinelibrary.wiley.com/page/journal/16010825/homepage/FundedAccess.html</v>
      </c>
      <c r="N1614" t="s">
        <v>33</v>
      </c>
      <c r="O1614" t="s">
        <v>34</v>
      </c>
      <c r="P1614" t="s">
        <v>35</v>
      </c>
      <c r="Q1614" t="s">
        <v>61</v>
      </c>
      <c r="R1614" t="s">
        <v>50</v>
      </c>
      <c r="S1614" t="s">
        <v>38</v>
      </c>
      <c r="T1614" t="s">
        <v>39</v>
      </c>
      <c r="U1614" t="s">
        <v>40</v>
      </c>
      <c r="V1614" t="s">
        <v>41</v>
      </c>
      <c r="W1614" t="s">
        <v>42</v>
      </c>
      <c r="X1614" t="s">
        <v>504</v>
      </c>
    </row>
    <row r="1615" spans="1:24" ht="12.75" customHeight="1" x14ac:dyDescent="0.45">
      <c r="A1615" t="s">
        <v>8227</v>
      </c>
      <c r="E1615" t="s">
        <v>8228</v>
      </c>
      <c r="G1615" s="45">
        <v>18814204</v>
      </c>
      <c r="H1615" t="s">
        <v>8229</v>
      </c>
      <c r="I1615" s="6" t="s">
        <v>29</v>
      </c>
      <c r="J1615" t="s">
        <v>8230</v>
      </c>
      <c r="K1615" s="9" t="s">
        <v>31</v>
      </c>
      <c r="L1615" s="32" t="s">
        <v>6571</v>
      </c>
      <c r="M1615" t="s">
        <v>8230</v>
      </c>
      <c r="N1615" t="s">
        <v>33</v>
      </c>
      <c r="O1615" t="s">
        <v>740</v>
      </c>
      <c r="P1615" t="s">
        <v>35</v>
      </c>
      <c r="Q1615" t="s">
        <v>61</v>
      </c>
      <c r="R1615" t="s">
        <v>172</v>
      </c>
      <c r="S1615" t="s">
        <v>38</v>
      </c>
      <c r="T1615" t="s">
        <v>39</v>
      </c>
      <c r="U1615" t="s">
        <v>40</v>
      </c>
      <c r="V1615" t="s">
        <v>41</v>
      </c>
      <c r="W1615" t="s">
        <v>42</v>
      </c>
      <c r="X1615" t="s">
        <v>43</v>
      </c>
    </row>
    <row r="1616" spans="1:24" ht="12.75" customHeight="1" x14ac:dyDescent="0.45">
      <c r="A1616" t="s">
        <v>8231</v>
      </c>
      <c r="B1616" t="s">
        <v>25</v>
      </c>
      <c r="C1616" t="s">
        <v>25</v>
      </c>
      <c r="D1616" t="s">
        <v>8232</v>
      </c>
      <c r="E1616" t="s">
        <v>8233</v>
      </c>
      <c r="F1616">
        <v>10.1111</v>
      </c>
      <c r="G1616" s="45" t="s">
        <v>8234</v>
      </c>
      <c r="H1616" t="s">
        <v>8235</v>
      </c>
      <c r="I1616" s="6" t="s">
        <v>29</v>
      </c>
      <c r="J1616" t="s">
        <v>8236</v>
      </c>
      <c r="K1616" s="9" t="s">
        <v>31</v>
      </c>
      <c r="L1616" s="32" t="s">
        <v>32</v>
      </c>
      <c r="M1616" t="str">
        <f>"http://onlinelibrary.wiley.com/page/journal/"&amp;G1616&amp;"/homepage/FundedAccess.html"</f>
        <v>http://onlinelibrary.wiley.com/page/journal/1752248X/homepage/FundedAccess.html</v>
      </c>
      <c r="N1616" t="s">
        <v>33</v>
      </c>
      <c r="O1616" t="s">
        <v>34</v>
      </c>
      <c r="P1616" t="s">
        <v>35</v>
      </c>
      <c r="Q1616" t="s">
        <v>61</v>
      </c>
      <c r="R1616" t="s">
        <v>172</v>
      </c>
      <c r="S1616" t="s">
        <v>38</v>
      </c>
      <c r="T1616" t="s">
        <v>39</v>
      </c>
      <c r="U1616" t="s">
        <v>40</v>
      </c>
      <c r="V1616" t="s">
        <v>41</v>
      </c>
      <c r="W1616" t="s">
        <v>42</v>
      </c>
      <c r="X1616" t="s">
        <v>53</v>
      </c>
    </row>
    <row r="1617" spans="1:24" ht="12.75" customHeight="1" x14ac:dyDescent="0.45">
      <c r="A1617" t="s">
        <v>8237</v>
      </c>
      <c r="B1617" t="s">
        <v>25</v>
      </c>
      <c r="C1617" t="s">
        <v>25</v>
      </c>
      <c r="D1617" t="s">
        <v>8238</v>
      </c>
      <c r="E1617" t="s">
        <v>8239</v>
      </c>
      <c r="F1617">
        <v>10.1111</v>
      </c>
      <c r="G1617" s="45">
        <v>16000730</v>
      </c>
      <c r="H1617" t="s">
        <v>8240</v>
      </c>
      <c r="I1617" s="6" t="s">
        <v>29</v>
      </c>
      <c r="J1617" t="s">
        <v>8241</v>
      </c>
      <c r="K1617" s="9" t="s">
        <v>31</v>
      </c>
      <c r="L1617" s="32" t="s">
        <v>5250</v>
      </c>
      <c r="M1617" t="str">
        <f>"http://onlinelibrary.wiley.com/page/journal/"&amp;G1617&amp;"/homepage/FundedAccess.html"</f>
        <v>http://onlinelibrary.wiley.com/page/journal/16000730/homepage/FundedAccess.html</v>
      </c>
      <c r="N1617" t="s">
        <v>33</v>
      </c>
      <c r="O1617" t="s">
        <v>34</v>
      </c>
      <c r="P1617" t="s">
        <v>35</v>
      </c>
      <c r="Q1617" t="s">
        <v>36</v>
      </c>
      <c r="R1617" t="s">
        <v>172</v>
      </c>
      <c r="S1617" t="s">
        <v>38</v>
      </c>
      <c r="T1617" t="s">
        <v>39</v>
      </c>
      <c r="U1617" t="s">
        <v>40</v>
      </c>
      <c r="V1617" t="s">
        <v>41</v>
      </c>
      <c r="W1617" t="s">
        <v>42</v>
      </c>
      <c r="X1617" t="s">
        <v>43</v>
      </c>
    </row>
    <row r="1618" spans="1:24" ht="12.75" customHeight="1" x14ac:dyDescent="0.45">
      <c r="A1618" t="s">
        <v>8242</v>
      </c>
      <c r="E1618" t="s">
        <v>8243</v>
      </c>
      <c r="G1618" s="45" t="s">
        <v>8244</v>
      </c>
      <c r="H1618" t="s">
        <v>8245</v>
      </c>
      <c r="I1618" s="6" t="s">
        <v>46</v>
      </c>
      <c r="J1618" s="1" t="s">
        <v>508</v>
      </c>
      <c r="K1618" t="s">
        <v>2332</v>
      </c>
      <c r="L1618" s="7" t="s">
        <v>77</v>
      </c>
      <c r="M1618" s="1" t="s">
        <v>8246</v>
      </c>
      <c r="N1618" t="s">
        <v>46</v>
      </c>
      <c r="O1618" t="s">
        <v>34</v>
      </c>
      <c r="P1618" s="2" t="s">
        <v>77</v>
      </c>
      <c r="Q1618" s="2" t="s">
        <v>77</v>
      </c>
      <c r="R1618" t="s">
        <v>50</v>
      </c>
      <c r="S1618" t="s">
        <v>38</v>
      </c>
      <c r="T1618" t="s">
        <v>39</v>
      </c>
      <c r="U1618" t="s">
        <v>40</v>
      </c>
      <c r="V1618" t="s">
        <v>41</v>
      </c>
      <c r="W1618" t="s">
        <v>42</v>
      </c>
      <c r="X1618" t="s">
        <v>53</v>
      </c>
    </row>
    <row r="1619" spans="1:24" ht="12.75" customHeight="1" x14ac:dyDescent="0.45">
      <c r="A1619" t="s">
        <v>8247</v>
      </c>
      <c r="B1619" t="s">
        <v>25</v>
      </c>
      <c r="C1619" t="s">
        <v>25</v>
      </c>
      <c r="D1619" t="s">
        <v>8248</v>
      </c>
      <c r="E1619" t="s">
        <v>8249</v>
      </c>
      <c r="F1619">
        <v>10.1111</v>
      </c>
      <c r="G1619" s="45">
        <v>16016343</v>
      </c>
      <c r="H1619" t="s">
        <v>8250</v>
      </c>
      <c r="I1619" s="6" t="s">
        <v>29</v>
      </c>
      <c r="J1619" t="s">
        <v>8251</v>
      </c>
      <c r="K1619" s="9" t="s">
        <v>31</v>
      </c>
      <c r="L1619" s="32" t="s">
        <v>3510</v>
      </c>
      <c r="M1619" t="str">
        <f>"http://onlinelibrary.wiley.com/page/journal/"&amp;G1619&amp;"/homepage/FundedAccess.html"</f>
        <v>http://onlinelibrary.wiley.com/page/journal/16016343/homepage/FundedAccess.html</v>
      </c>
      <c r="N1619" t="s">
        <v>33</v>
      </c>
      <c r="O1619" t="s">
        <v>34</v>
      </c>
      <c r="P1619" t="s">
        <v>35</v>
      </c>
      <c r="Q1619" t="s">
        <v>61</v>
      </c>
      <c r="R1619" t="s">
        <v>50</v>
      </c>
      <c r="S1619" t="s">
        <v>38</v>
      </c>
      <c r="T1619" t="s">
        <v>93</v>
      </c>
      <c r="U1619" t="s">
        <v>8252</v>
      </c>
      <c r="V1619" t="s">
        <v>41</v>
      </c>
      <c r="W1619" t="s">
        <v>42</v>
      </c>
      <c r="X1619" t="s">
        <v>43</v>
      </c>
    </row>
    <row r="1620" spans="1:24" ht="12.75" customHeight="1" x14ac:dyDescent="0.45">
      <c r="A1620" t="s">
        <v>8253</v>
      </c>
      <c r="B1620" t="s">
        <v>25</v>
      </c>
      <c r="C1620" t="s">
        <v>25</v>
      </c>
      <c r="D1620" t="s">
        <v>8254</v>
      </c>
      <c r="E1620" t="s">
        <v>8255</v>
      </c>
      <c r="F1620">
        <v>10.1111</v>
      </c>
      <c r="G1620" s="45">
        <v>17577861</v>
      </c>
      <c r="H1620" t="s">
        <v>8256</v>
      </c>
      <c r="I1620" t="s">
        <v>46</v>
      </c>
      <c r="J1620" t="s">
        <v>8257</v>
      </c>
      <c r="K1620" s="9" t="s">
        <v>31</v>
      </c>
      <c r="L1620" s="32" t="s">
        <v>1908</v>
      </c>
      <c r="M1620" t="str">
        <f>"http://onlinelibrary.wiley.com/page/journal/"&amp;G1620&amp;"/homepage/FundedAccess.html"</f>
        <v>http://onlinelibrary.wiley.com/page/journal/17577861/homepage/FundedAccess.html</v>
      </c>
      <c r="N1620" t="s">
        <v>33</v>
      </c>
      <c r="O1620" t="s">
        <v>34</v>
      </c>
      <c r="P1620" t="s">
        <v>35</v>
      </c>
      <c r="Q1620" t="s">
        <v>49</v>
      </c>
      <c r="R1620" t="s">
        <v>172</v>
      </c>
      <c r="S1620" t="s">
        <v>38</v>
      </c>
      <c r="T1620" t="s">
        <v>39</v>
      </c>
      <c r="U1620" t="s">
        <v>40</v>
      </c>
      <c r="V1620" t="s">
        <v>41</v>
      </c>
      <c r="W1620" t="s">
        <v>42</v>
      </c>
      <c r="X1620" t="s">
        <v>43</v>
      </c>
    </row>
    <row r="1621" spans="1:24" ht="12.75" customHeight="1" x14ac:dyDescent="0.45">
      <c r="A1621" t="s">
        <v>8258</v>
      </c>
      <c r="E1621" t="s">
        <v>8259</v>
      </c>
      <c r="G1621" s="45" t="s">
        <v>8260</v>
      </c>
      <c r="H1621" t="s">
        <v>8261</v>
      </c>
      <c r="I1621" s="6" t="s">
        <v>46</v>
      </c>
      <c r="J1621" s="1" t="s">
        <v>8262</v>
      </c>
      <c r="K1621" t="s">
        <v>59</v>
      </c>
      <c r="L1621" s="32" t="s">
        <v>8263</v>
      </c>
      <c r="M1621" s="1" t="s">
        <v>8262</v>
      </c>
      <c r="N1621" t="s">
        <v>46</v>
      </c>
      <c r="O1621" t="s">
        <v>34</v>
      </c>
      <c r="P1621" t="s">
        <v>35</v>
      </c>
      <c r="Q1621" t="s">
        <v>49</v>
      </c>
      <c r="R1621" t="s">
        <v>172</v>
      </c>
      <c r="S1621" t="s">
        <v>38</v>
      </c>
      <c r="T1621" t="s">
        <v>39</v>
      </c>
      <c r="U1621" s="1" t="s">
        <v>8264</v>
      </c>
      <c r="V1621" t="s">
        <v>80</v>
      </c>
      <c r="W1621" t="s">
        <v>42</v>
      </c>
      <c r="X1621" t="s">
        <v>53</v>
      </c>
    </row>
    <row r="1622" spans="1:24" ht="12.75" customHeight="1" x14ac:dyDescent="0.45">
      <c r="A1622" t="s">
        <v>8265</v>
      </c>
      <c r="E1622" t="s">
        <v>8266</v>
      </c>
      <c r="G1622" s="45" t="s">
        <v>8266</v>
      </c>
      <c r="H1622" t="s">
        <v>8267</v>
      </c>
      <c r="I1622" s="6" t="s">
        <v>29</v>
      </c>
      <c r="J1622" t="s">
        <v>77</v>
      </c>
      <c r="K1622" t="s">
        <v>109</v>
      </c>
      <c r="L1622" s="32" t="s">
        <v>515</v>
      </c>
      <c r="M1622" s="1" t="s">
        <v>8268</v>
      </c>
      <c r="N1622" t="s">
        <v>33</v>
      </c>
      <c r="O1622" t="s">
        <v>34</v>
      </c>
      <c r="P1622" t="s">
        <v>35</v>
      </c>
      <c r="Q1622" t="s">
        <v>1313</v>
      </c>
      <c r="R1622" t="s">
        <v>172</v>
      </c>
      <c r="S1622" s="1" t="s">
        <v>8269</v>
      </c>
      <c r="T1622" t="s">
        <v>39</v>
      </c>
      <c r="U1622" s="1" t="s">
        <v>8269</v>
      </c>
      <c r="V1622" t="s">
        <v>80</v>
      </c>
      <c r="W1622" s="1" t="s">
        <v>8269</v>
      </c>
      <c r="X1622" t="s">
        <v>53</v>
      </c>
    </row>
    <row r="1623" spans="1:24" ht="12.75" customHeight="1" x14ac:dyDescent="0.45">
      <c r="A1623" t="s">
        <v>8270</v>
      </c>
      <c r="B1623" t="s">
        <v>25</v>
      </c>
      <c r="C1623" t="s">
        <v>25</v>
      </c>
      <c r="D1623" t="s">
        <v>8271</v>
      </c>
      <c r="E1623" t="s">
        <v>8272</v>
      </c>
      <c r="F1623">
        <v>10.1111</v>
      </c>
      <c r="G1623" s="45">
        <v>14680084</v>
      </c>
      <c r="H1623" t="s">
        <v>8273</v>
      </c>
      <c r="I1623" s="6" t="s">
        <v>29</v>
      </c>
      <c r="J1623" t="s">
        <v>8274</v>
      </c>
      <c r="K1623" s="9" t="s">
        <v>31</v>
      </c>
      <c r="L1623" s="32" t="s">
        <v>840</v>
      </c>
      <c r="M1623" t="str">
        <f>"http://onlinelibrary.wiley.com/page/journal/"&amp;G1623&amp;"/homepage/FundedAccess.html"</f>
        <v>http://onlinelibrary.wiley.com/page/journal/14680084/homepage/FundedAccess.html</v>
      </c>
      <c r="N1623" t="s">
        <v>33</v>
      </c>
      <c r="O1623" t="s">
        <v>34</v>
      </c>
      <c r="P1623" t="s">
        <v>35</v>
      </c>
      <c r="Q1623" t="s">
        <v>36</v>
      </c>
      <c r="R1623" t="s">
        <v>172</v>
      </c>
      <c r="S1623" t="s">
        <v>38</v>
      </c>
      <c r="T1623" t="s">
        <v>39</v>
      </c>
      <c r="U1623" t="s">
        <v>40</v>
      </c>
      <c r="V1623" t="s">
        <v>81</v>
      </c>
      <c r="W1623" t="s">
        <v>42</v>
      </c>
      <c r="X1623" t="s">
        <v>43</v>
      </c>
    </row>
    <row r="1624" spans="1:24" ht="12.75" customHeight="1" x14ac:dyDescent="0.45">
      <c r="A1624" t="s">
        <v>8275</v>
      </c>
      <c r="B1624" t="s">
        <v>25</v>
      </c>
      <c r="C1624" t="s">
        <v>25</v>
      </c>
      <c r="D1624" t="s">
        <v>8276</v>
      </c>
      <c r="E1624" t="s">
        <v>8277</v>
      </c>
      <c r="F1624">
        <v>10.1111</v>
      </c>
      <c r="G1624" s="45">
        <v>14680092</v>
      </c>
      <c r="H1624" t="s">
        <v>8278</v>
      </c>
      <c r="I1624" s="6" t="s">
        <v>29</v>
      </c>
      <c r="J1624" t="s">
        <v>8279</v>
      </c>
      <c r="K1624" s="9" t="s">
        <v>31</v>
      </c>
      <c r="L1624" s="32" t="s">
        <v>2321</v>
      </c>
      <c r="M1624" t="str">
        <f>"http://onlinelibrary.wiley.com/page/journal/"&amp;G1624&amp;"/homepage/FundedAccess.html"</f>
        <v>http://onlinelibrary.wiley.com/page/journal/14680092/homepage/FundedAccess.html</v>
      </c>
      <c r="N1624" t="s">
        <v>33</v>
      </c>
      <c r="O1624" t="s">
        <v>34</v>
      </c>
      <c r="P1624" t="s">
        <v>35</v>
      </c>
      <c r="Q1624" t="s">
        <v>36</v>
      </c>
      <c r="R1624" t="s">
        <v>172</v>
      </c>
      <c r="S1624" t="s">
        <v>38</v>
      </c>
      <c r="T1624" t="s">
        <v>39</v>
      </c>
      <c r="U1624" t="s">
        <v>40</v>
      </c>
      <c r="V1624" t="s">
        <v>81</v>
      </c>
      <c r="W1624" t="s">
        <v>42</v>
      </c>
      <c r="X1624" t="s">
        <v>53</v>
      </c>
    </row>
    <row r="1625" spans="1:24" ht="12.75" customHeight="1" x14ac:dyDescent="0.45">
      <c r="A1625" s="38" t="s">
        <v>8280</v>
      </c>
      <c r="B1625" t="s">
        <v>8281</v>
      </c>
      <c r="E1625">
        <v>19420994</v>
      </c>
      <c r="G1625" s="45">
        <v>19420994</v>
      </c>
      <c r="H1625" t="s">
        <v>8282</v>
      </c>
      <c r="I1625" t="s">
        <v>46</v>
      </c>
      <c r="J1625" t="s">
        <v>8283</v>
      </c>
      <c r="K1625" s="9" t="s">
        <v>48</v>
      </c>
      <c r="L1625" s="32" t="s">
        <v>871</v>
      </c>
      <c r="M1625" t="s">
        <v>8283</v>
      </c>
      <c r="N1625" t="s">
        <v>46</v>
      </c>
      <c r="O1625" t="s">
        <v>34</v>
      </c>
      <c r="P1625" t="s">
        <v>35</v>
      </c>
      <c r="Q1625" t="s">
        <v>49</v>
      </c>
      <c r="R1625" t="s">
        <v>50</v>
      </c>
      <c r="S1625" t="s">
        <v>51</v>
      </c>
      <c r="T1625" t="s">
        <v>39</v>
      </c>
      <c r="U1625" t="s">
        <v>8284</v>
      </c>
      <c r="V1625" t="s">
        <v>41</v>
      </c>
      <c r="W1625" t="s">
        <v>8284</v>
      </c>
      <c r="X1625" t="s">
        <v>53</v>
      </c>
    </row>
    <row r="1626" spans="1:24" ht="13.5" customHeight="1" x14ac:dyDescent="0.45">
      <c r="A1626" t="s">
        <v>8285</v>
      </c>
      <c r="B1626" t="s">
        <v>25</v>
      </c>
      <c r="C1626" t="s">
        <v>25</v>
      </c>
      <c r="D1626" t="s">
        <v>8286</v>
      </c>
      <c r="E1626" t="s">
        <v>8287</v>
      </c>
      <c r="F1626">
        <v>10.1111</v>
      </c>
      <c r="G1626" s="45">
        <v>14680106</v>
      </c>
      <c r="H1626" t="s">
        <v>8288</v>
      </c>
      <c r="I1626" s="6" t="s">
        <v>29</v>
      </c>
      <c r="J1626" t="s">
        <v>8289</v>
      </c>
      <c r="K1626" s="9" t="s">
        <v>31</v>
      </c>
      <c r="L1626" s="32" t="s">
        <v>76</v>
      </c>
      <c r="M1626" t="str">
        <f>"http://onlinelibrary.wiley.com/page/journal/"&amp;G1626&amp;"/homepage/FundedAccess.html"</f>
        <v>http://onlinelibrary.wiley.com/page/journal/14680106/homepage/FundedAccess.html</v>
      </c>
      <c r="N1626" t="s">
        <v>33</v>
      </c>
      <c r="O1626" t="s">
        <v>34</v>
      </c>
      <c r="P1626" t="s">
        <v>35</v>
      </c>
      <c r="Q1626" t="s">
        <v>36</v>
      </c>
      <c r="R1626" t="s">
        <v>50</v>
      </c>
      <c r="S1626" t="s">
        <v>38</v>
      </c>
      <c r="T1626" t="s">
        <v>39</v>
      </c>
      <c r="U1626" t="s">
        <v>40</v>
      </c>
      <c r="V1626" t="s">
        <v>41</v>
      </c>
      <c r="W1626" t="s">
        <v>42</v>
      </c>
      <c r="X1626" t="s">
        <v>43</v>
      </c>
    </row>
    <row r="1627" spans="1:24" ht="13.5" customHeight="1" x14ac:dyDescent="0.45">
      <c r="A1627" t="s">
        <v>8290</v>
      </c>
      <c r="B1627" t="s">
        <v>25</v>
      </c>
      <c r="C1627" t="s">
        <v>25</v>
      </c>
      <c r="D1627" t="s">
        <v>8291</v>
      </c>
      <c r="E1627" t="s">
        <v>8292</v>
      </c>
      <c r="F1627">
        <v>10.1111</v>
      </c>
      <c r="G1627" s="45">
        <v>19765118</v>
      </c>
      <c r="H1627" t="s">
        <v>8293</v>
      </c>
      <c r="I1627" s="6" t="s">
        <v>29</v>
      </c>
      <c r="J1627" t="s">
        <v>8294</v>
      </c>
      <c r="K1627" s="9" t="s">
        <v>31</v>
      </c>
      <c r="L1627" s="32" t="s">
        <v>871</v>
      </c>
      <c r="M1627" t="str">
        <f>"http://onlinelibrary.wiley.com/page/journal/"&amp;G1627&amp;"/homepage/FundedAccess.html"</f>
        <v>http://onlinelibrary.wiley.com/page/journal/19765118/homepage/FundedAccess.html</v>
      </c>
      <c r="N1627" t="s">
        <v>33</v>
      </c>
      <c r="O1627" t="s">
        <v>34</v>
      </c>
      <c r="P1627" t="s">
        <v>35</v>
      </c>
      <c r="Q1627" t="s">
        <v>36</v>
      </c>
      <c r="R1627" t="s">
        <v>172</v>
      </c>
      <c r="S1627" t="s">
        <v>38</v>
      </c>
      <c r="T1627" t="s">
        <v>39</v>
      </c>
      <c r="U1627" t="s">
        <v>40</v>
      </c>
      <c r="V1627" t="s">
        <v>41</v>
      </c>
      <c r="W1627" t="s">
        <v>42</v>
      </c>
      <c r="X1627" t="s">
        <v>115</v>
      </c>
    </row>
    <row r="1628" spans="1:24" ht="13.5" customHeight="1" x14ac:dyDescent="0.45">
      <c r="A1628" t="s">
        <v>8295</v>
      </c>
      <c r="B1628" t="s">
        <v>25</v>
      </c>
      <c r="C1628" t="s">
        <v>25</v>
      </c>
      <c r="D1628" t="s">
        <v>8296</v>
      </c>
      <c r="E1628" t="s">
        <v>8297</v>
      </c>
      <c r="F1628">
        <v>10.1111</v>
      </c>
      <c r="G1628" s="45">
        <v>14680114</v>
      </c>
      <c r="H1628" t="s">
        <v>8298</v>
      </c>
      <c r="I1628" s="6" t="s">
        <v>29</v>
      </c>
      <c r="J1628" t="s">
        <v>8299</v>
      </c>
      <c r="K1628" s="9" t="s">
        <v>31</v>
      </c>
      <c r="L1628" s="32" t="s">
        <v>76</v>
      </c>
      <c r="M1628" t="str">
        <f>"http://onlinelibrary.wiley.com/page/journal/"&amp;G1628&amp;"/homepage/FundedAccess.html"</f>
        <v>http://onlinelibrary.wiley.com/page/journal/14680114/homepage/FundedAccess.html</v>
      </c>
      <c r="N1628" t="s">
        <v>33</v>
      </c>
      <c r="O1628" t="s">
        <v>34</v>
      </c>
      <c r="P1628" t="s">
        <v>35</v>
      </c>
      <c r="Q1628" t="s">
        <v>36</v>
      </c>
      <c r="R1628" t="s">
        <v>172</v>
      </c>
      <c r="S1628" s="13" t="s">
        <v>38</v>
      </c>
      <c r="T1628" t="s">
        <v>39</v>
      </c>
      <c r="U1628" s="13" t="s">
        <v>40</v>
      </c>
      <c r="V1628" t="s">
        <v>81</v>
      </c>
      <c r="W1628" s="13" t="s">
        <v>42</v>
      </c>
      <c r="X1628" t="s">
        <v>43</v>
      </c>
    </row>
    <row r="1629" spans="1:24" ht="13.5" customHeight="1" x14ac:dyDescent="0.45">
      <c r="A1629" t="s">
        <v>8300</v>
      </c>
      <c r="B1629" t="s">
        <v>25</v>
      </c>
      <c r="C1629" t="s">
        <v>25</v>
      </c>
      <c r="D1629" t="s">
        <v>8301</v>
      </c>
      <c r="E1629" t="s">
        <v>8302</v>
      </c>
      <c r="F1629">
        <v>10.1111</v>
      </c>
      <c r="G1629" s="45">
        <v>15408159</v>
      </c>
      <c r="H1629" t="s">
        <v>8303</v>
      </c>
      <c r="I1629" s="6" t="s">
        <v>29</v>
      </c>
      <c r="J1629" t="s">
        <v>8304</v>
      </c>
      <c r="K1629" s="9" t="s">
        <v>59</v>
      </c>
      <c r="L1629" s="32" t="s">
        <v>6755</v>
      </c>
      <c r="M1629" t="str">
        <f>"http://onlinelibrary.wiley.com/page/journal/"&amp;G1629&amp;"/homepage/FundedAccess.html"</f>
        <v>http://onlinelibrary.wiley.com/page/journal/15408159/homepage/FundedAccess.html</v>
      </c>
      <c r="N1629" t="s">
        <v>33</v>
      </c>
      <c r="O1629" t="s">
        <v>34</v>
      </c>
      <c r="P1629" t="s">
        <v>35</v>
      </c>
      <c r="Q1629" t="s">
        <v>61</v>
      </c>
      <c r="R1629" t="s">
        <v>172</v>
      </c>
      <c r="S1629" s="58" t="s">
        <v>38</v>
      </c>
      <c r="T1629" t="s">
        <v>39</v>
      </c>
      <c r="U1629" s="58" t="s">
        <v>40</v>
      </c>
      <c r="V1629" t="s">
        <v>41</v>
      </c>
      <c r="W1629" s="58" t="s">
        <v>42</v>
      </c>
      <c r="X1629" t="s">
        <v>53</v>
      </c>
    </row>
    <row r="1630" spans="1:24" ht="13.5" customHeight="1" x14ac:dyDescent="0.45">
      <c r="A1630" t="s">
        <v>8305</v>
      </c>
      <c r="B1630" t="s">
        <v>25</v>
      </c>
      <c r="C1630" t="s">
        <v>25</v>
      </c>
      <c r="D1630" t="s">
        <v>8306</v>
      </c>
      <c r="E1630" t="s">
        <v>8307</v>
      </c>
      <c r="F1630">
        <v>10.100199999999999</v>
      </c>
      <c r="G1630" s="45">
        <v>10991522</v>
      </c>
      <c r="H1630" t="s">
        <v>8308</v>
      </c>
      <c r="I1630" s="6" t="s">
        <v>29</v>
      </c>
      <c r="K1630" s="9" t="s">
        <v>31</v>
      </c>
      <c r="L1630" s="32" t="s">
        <v>3586</v>
      </c>
      <c r="M1630" t="str">
        <f>"http://onlinelibrary.wiley.com/page/journal/"&amp;G1630&amp;"/homepage/FundedAccess.html"</f>
        <v>http://onlinelibrary.wiley.com/page/journal/10991522/homepage/FundedAccess.html</v>
      </c>
      <c r="N1630" t="s">
        <v>33</v>
      </c>
      <c r="O1630" t="s">
        <v>34</v>
      </c>
      <c r="P1630" t="s">
        <v>35</v>
      </c>
      <c r="Q1630" t="s">
        <v>61</v>
      </c>
      <c r="R1630" t="s">
        <v>172</v>
      </c>
      <c r="S1630" t="s">
        <v>38</v>
      </c>
      <c r="T1630" t="s">
        <v>39</v>
      </c>
      <c r="U1630" t="s">
        <v>40</v>
      </c>
      <c r="V1630" t="s">
        <v>41</v>
      </c>
      <c r="W1630" t="s">
        <v>42</v>
      </c>
      <c r="X1630" t="s">
        <v>53</v>
      </c>
    </row>
    <row r="1631" spans="1:24" ht="13.5" customHeight="1" x14ac:dyDescent="0.45">
      <c r="A1631" t="s">
        <v>8309</v>
      </c>
      <c r="D1631" t="s">
        <v>8310</v>
      </c>
      <c r="E1631" t="s">
        <v>8310</v>
      </c>
      <c r="F1631">
        <v>10.100199999999999</v>
      </c>
      <c r="G1631" s="45">
        <v>26373807</v>
      </c>
      <c r="H1631" t="s">
        <v>8311</v>
      </c>
      <c r="I1631" t="s">
        <v>46</v>
      </c>
      <c r="J1631" t="s">
        <v>8312</v>
      </c>
      <c r="K1631" s="9" t="s">
        <v>31</v>
      </c>
      <c r="L1631" s="32" t="s">
        <v>1873</v>
      </c>
      <c r="M1631" t="s">
        <v>8312</v>
      </c>
      <c r="N1631" t="s">
        <v>33</v>
      </c>
      <c r="O1631" t="s">
        <v>34</v>
      </c>
      <c r="P1631" t="s">
        <v>35</v>
      </c>
      <c r="Q1631" t="s">
        <v>49</v>
      </c>
      <c r="R1631" t="s">
        <v>172</v>
      </c>
      <c r="S1631" t="s">
        <v>38</v>
      </c>
      <c r="T1631" t="s">
        <v>39</v>
      </c>
      <c r="U1631" t="s">
        <v>40</v>
      </c>
      <c r="V1631" t="s">
        <v>41</v>
      </c>
      <c r="W1631" t="s">
        <v>42</v>
      </c>
      <c r="X1631" t="s">
        <v>53</v>
      </c>
    </row>
    <row r="1632" spans="1:24" ht="13.5" customHeight="1" x14ac:dyDescent="0.45">
      <c r="A1632" t="s">
        <v>8313</v>
      </c>
      <c r="B1632" t="s">
        <v>25</v>
      </c>
      <c r="C1632" t="s">
        <v>25</v>
      </c>
      <c r="D1632" t="s">
        <v>8314</v>
      </c>
      <c r="E1632" t="s">
        <v>8315</v>
      </c>
      <c r="F1632">
        <v>10.1111</v>
      </c>
      <c r="G1632" s="45">
        <v>13653016</v>
      </c>
      <c r="H1632" t="s">
        <v>8316</v>
      </c>
      <c r="I1632" s="6" t="s">
        <v>29</v>
      </c>
      <c r="J1632" t="s">
        <v>8317</v>
      </c>
      <c r="K1632" s="9" t="s">
        <v>31</v>
      </c>
      <c r="L1632" s="32" t="s">
        <v>1553</v>
      </c>
      <c r="M1632" t="str">
        <f>"http://onlinelibrary.wiley.com/page/journal/"&amp;G1632&amp;"/homepage/FundedAccess.html"</f>
        <v>http://onlinelibrary.wiley.com/page/journal/13653016/homepage/FundedAccess.html</v>
      </c>
      <c r="N1632" t="s">
        <v>33</v>
      </c>
      <c r="O1632" t="s">
        <v>34</v>
      </c>
      <c r="P1632" t="s">
        <v>35</v>
      </c>
      <c r="Q1632" t="s">
        <v>61</v>
      </c>
      <c r="R1632" t="s">
        <v>172</v>
      </c>
      <c r="S1632" t="s">
        <v>38</v>
      </c>
      <c r="T1632" t="s">
        <v>39</v>
      </c>
      <c r="U1632" t="s">
        <v>40</v>
      </c>
      <c r="V1632" t="s">
        <v>41</v>
      </c>
      <c r="W1632" t="s">
        <v>42</v>
      </c>
      <c r="X1632" t="s">
        <v>53</v>
      </c>
    </row>
    <row r="1633" spans="1:24" ht="13.5" customHeight="1" x14ac:dyDescent="0.45">
      <c r="A1633" t="s">
        <v>8318</v>
      </c>
      <c r="B1633" t="s">
        <v>25</v>
      </c>
      <c r="C1633" t="s">
        <v>25</v>
      </c>
      <c r="D1633" t="s">
        <v>8319</v>
      </c>
      <c r="E1633" t="s">
        <v>8320</v>
      </c>
      <c r="F1633">
        <v>10.1111</v>
      </c>
      <c r="G1633" s="45">
        <v>15332500</v>
      </c>
      <c r="H1633" t="s">
        <v>8321</v>
      </c>
      <c r="I1633" s="6" t="s">
        <v>29</v>
      </c>
      <c r="J1633" t="s">
        <v>8322</v>
      </c>
      <c r="K1633" s="9" t="s">
        <v>31</v>
      </c>
      <c r="L1633" s="32" t="s">
        <v>674</v>
      </c>
      <c r="M1633" t="str">
        <f>"http://onlinelibrary.wiley.com/page/journal/"&amp;G1633&amp;"/homepage/FundedAccess.html"</f>
        <v>http://onlinelibrary.wiley.com/page/journal/15332500/homepage/FundedAccess.html</v>
      </c>
      <c r="N1633" t="s">
        <v>33</v>
      </c>
      <c r="O1633" t="s">
        <v>34</v>
      </c>
      <c r="P1633" t="s">
        <v>35</v>
      </c>
      <c r="Q1633" t="s">
        <v>61</v>
      </c>
      <c r="R1633" t="s">
        <v>50</v>
      </c>
      <c r="S1633" t="s">
        <v>38</v>
      </c>
      <c r="T1633" t="s">
        <v>93</v>
      </c>
      <c r="U1633" t="s">
        <v>8323</v>
      </c>
      <c r="V1633" t="s">
        <v>41</v>
      </c>
      <c r="W1633" t="s">
        <v>42</v>
      </c>
      <c r="X1633" t="s">
        <v>43</v>
      </c>
    </row>
    <row r="1634" spans="1:24" ht="13.5" customHeight="1" x14ac:dyDescent="0.45">
      <c r="A1634" s="38">
        <v>7040</v>
      </c>
      <c r="B1634" t="s">
        <v>8324</v>
      </c>
      <c r="E1634">
        <v>19181523</v>
      </c>
      <c r="G1634" s="45">
        <v>19181523</v>
      </c>
      <c r="H1634" t="s">
        <v>8325</v>
      </c>
      <c r="I1634" t="s">
        <v>46</v>
      </c>
      <c r="J1634" t="s">
        <v>8326</v>
      </c>
      <c r="K1634" s="9" t="s">
        <v>48</v>
      </c>
      <c r="L1634" s="32" t="s">
        <v>10219</v>
      </c>
      <c r="M1634" t="s">
        <v>8326</v>
      </c>
      <c r="N1634" t="s">
        <v>46</v>
      </c>
      <c r="O1634" t="s">
        <v>34</v>
      </c>
      <c r="P1634" t="s">
        <v>35</v>
      </c>
      <c r="Q1634" t="s">
        <v>49</v>
      </c>
      <c r="R1634" t="s">
        <v>50</v>
      </c>
      <c r="S1634" t="s">
        <v>51</v>
      </c>
      <c r="T1634" t="s">
        <v>39</v>
      </c>
      <c r="U1634" t="s">
        <v>8327</v>
      </c>
      <c r="V1634" t="s">
        <v>41</v>
      </c>
      <c r="W1634" t="s">
        <v>8327</v>
      </c>
      <c r="X1634" t="s">
        <v>53</v>
      </c>
    </row>
    <row r="1635" spans="1:24" ht="13.5" customHeight="1" x14ac:dyDescent="0.45">
      <c r="A1635" t="s">
        <v>8328</v>
      </c>
      <c r="B1635" t="s">
        <v>25</v>
      </c>
      <c r="C1635" t="s">
        <v>25</v>
      </c>
      <c r="D1635" t="s">
        <v>8329</v>
      </c>
      <c r="E1635" t="s">
        <v>8330</v>
      </c>
      <c r="F1635">
        <v>10.1111</v>
      </c>
      <c r="G1635" s="45">
        <v>14754983</v>
      </c>
      <c r="H1635" t="s">
        <v>8331</v>
      </c>
      <c r="I1635" s="6" t="s">
        <v>29</v>
      </c>
      <c r="J1635" t="s">
        <v>8332</v>
      </c>
      <c r="K1635" s="9" t="s">
        <v>31</v>
      </c>
      <c r="L1635" s="32" t="s">
        <v>595</v>
      </c>
      <c r="M1635" t="str">
        <f>"http://onlinelibrary.wiley.com/page/journal/"&amp;G1635&amp;"/homepage/FundedAccess.html"</f>
        <v>http://onlinelibrary.wiley.com/page/journal/14754983/homepage/FundedAccess.html</v>
      </c>
      <c r="N1635" t="s">
        <v>33</v>
      </c>
      <c r="O1635" t="s">
        <v>34</v>
      </c>
      <c r="P1635" t="s">
        <v>35</v>
      </c>
      <c r="Q1635" t="s">
        <v>61</v>
      </c>
      <c r="R1635" t="s">
        <v>80</v>
      </c>
      <c r="S1635" t="s">
        <v>38</v>
      </c>
      <c r="T1635" t="s">
        <v>93</v>
      </c>
      <c r="U1635" t="s">
        <v>8333</v>
      </c>
      <c r="V1635" t="s">
        <v>80</v>
      </c>
      <c r="W1635" t="s">
        <v>42</v>
      </c>
      <c r="X1635" t="s">
        <v>53</v>
      </c>
    </row>
    <row r="1636" spans="1:24" ht="13.5" customHeight="1" x14ac:dyDescent="0.45">
      <c r="A1636" t="s">
        <v>8334</v>
      </c>
      <c r="B1636" t="s">
        <v>25</v>
      </c>
      <c r="C1636" t="s">
        <v>25</v>
      </c>
      <c r="E1636" s="38" t="s">
        <v>8335</v>
      </c>
      <c r="G1636" s="45">
        <v>25724525</v>
      </c>
      <c r="H1636" t="s">
        <v>8336</v>
      </c>
      <c r="I1636" s="6" t="s">
        <v>29</v>
      </c>
      <c r="J1636" s="8" t="s">
        <v>570</v>
      </c>
      <c r="K1636" s="9" t="s">
        <v>31</v>
      </c>
      <c r="L1636" s="32">
        <v>4070</v>
      </c>
      <c r="M1636" t="str">
        <f>"https://publications.agu.org/author-resource-center/publication-fees"</f>
        <v>https://publications.agu.org/author-resource-center/publication-fees</v>
      </c>
      <c r="N1636" t="s">
        <v>8337</v>
      </c>
      <c r="O1636" t="str">
        <f>"http://publications.agu.org/open-access/"</f>
        <v>http://publications.agu.org/open-access/</v>
      </c>
      <c r="P1636" t="s">
        <v>4178</v>
      </c>
      <c r="Q1636" t="s">
        <v>4179</v>
      </c>
      <c r="R1636" t="s">
        <v>111</v>
      </c>
      <c r="S1636" t="str">
        <f>"http://publications.agu.org/author-resource-center/publication-policies/data-policy/"</f>
        <v>http://publications.agu.org/author-resource-center/publication-policies/data-policy/</v>
      </c>
      <c r="T1636" t="s">
        <v>39</v>
      </c>
      <c r="U1636" t="s">
        <v>40</v>
      </c>
      <c r="V1636" t="s">
        <v>41</v>
      </c>
      <c r="W1636" t="s">
        <v>42</v>
      </c>
      <c r="X1636" t="s">
        <v>220</v>
      </c>
    </row>
    <row r="1637" spans="1:24" ht="13.5" customHeight="1" x14ac:dyDescent="0.45">
      <c r="A1637" t="s">
        <v>8338</v>
      </c>
      <c r="B1637" t="s">
        <v>8339</v>
      </c>
      <c r="C1637" t="s">
        <v>25</v>
      </c>
      <c r="D1637" t="s">
        <v>8340</v>
      </c>
      <c r="E1637" t="s">
        <v>8341</v>
      </c>
      <c r="F1637">
        <v>10.100199999999999</v>
      </c>
      <c r="G1637" s="45">
        <v>20562802</v>
      </c>
      <c r="H1637" t="s">
        <v>8342</v>
      </c>
      <c r="I1637" s="6" t="s">
        <v>29</v>
      </c>
      <c r="J1637" t="s">
        <v>8343</v>
      </c>
      <c r="K1637" s="9" t="s">
        <v>31</v>
      </c>
      <c r="L1637" s="32" t="s">
        <v>1889</v>
      </c>
      <c r="M1637" t="str">
        <f>"http://onlinelibrary.wiley.com/page/journal/"&amp;G1637&amp;"/homepage/FundedAccess.html"</f>
        <v>http://onlinelibrary.wiley.com/page/journal/20562802/homepage/FundedAccess.html</v>
      </c>
      <c r="N1637" t="s">
        <v>33</v>
      </c>
      <c r="O1637" t="s">
        <v>34</v>
      </c>
      <c r="P1637" t="s">
        <v>35</v>
      </c>
      <c r="Q1637" t="s">
        <v>61</v>
      </c>
      <c r="R1637" t="s">
        <v>80</v>
      </c>
      <c r="S1637" t="s">
        <v>38</v>
      </c>
      <c r="T1637" t="s">
        <v>93</v>
      </c>
      <c r="U1637" t="s">
        <v>8344</v>
      </c>
      <c r="V1637" t="s">
        <v>81</v>
      </c>
      <c r="W1637" t="s">
        <v>42</v>
      </c>
      <c r="X1637" t="s">
        <v>115</v>
      </c>
    </row>
    <row r="1638" spans="1:24" ht="13.5" customHeight="1" x14ac:dyDescent="0.45">
      <c r="A1638" t="s">
        <v>8345</v>
      </c>
      <c r="B1638" t="s">
        <v>25</v>
      </c>
      <c r="C1638" t="s">
        <v>25</v>
      </c>
      <c r="D1638" t="s">
        <v>8346</v>
      </c>
      <c r="E1638" t="s">
        <v>8347</v>
      </c>
      <c r="F1638">
        <v>10.1111</v>
      </c>
      <c r="G1638" s="45">
        <v>13653024</v>
      </c>
      <c r="H1638" t="s">
        <v>8348</v>
      </c>
      <c r="I1638" s="6" t="s">
        <v>29</v>
      </c>
      <c r="J1638" s="8" t="s">
        <v>8349</v>
      </c>
      <c r="K1638" s="9" t="s">
        <v>31</v>
      </c>
      <c r="L1638" s="32" t="s">
        <v>101</v>
      </c>
      <c r="M1638" t="str">
        <f>"http://onlinelibrary.wiley.com/page/journal/"&amp;G1638&amp;"/homepage/FundedAccess.html"</f>
        <v>http://onlinelibrary.wiley.com/page/journal/13653024/homepage/FundedAccess.html</v>
      </c>
      <c r="N1638" t="s">
        <v>33</v>
      </c>
      <c r="O1638" t="s">
        <v>34</v>
      </c>
      <c r="P1638" t="s">
        <v>35</v>
      </c>
      <c r="Q1638" t="s">
        <v>61</v>
      </c>
      <c r="R1638" t="s">
        <v>50</v>
      </c>
      <c r="S1638" t="s">
        <v>38</v>
      </c>
      <c r="T1638" t="s">
        <v>39</v>
      </c>
      <c r="U1638" t="s">
        <v>40</v>
      </c>
      <c r="V1638" t="s">
        <v>41</v>
      </c>
      <c r="W1638" t="s">
        <v>42</v>
      </c>
      <c r="X1638" t="s">
        <v>1017</v>
      </c>
    </row>
    <row r="1639" spans="1:24" ht="13.5" customHeight="1" x14ac:dyDescent="0.45">
      <c r="A1639" s="38" t="s">
        <v>8350</v>
      </c>
      <c r="B1639" t="s">
        <v>8350</v>
      </c>
      <c r="E1639">
        <v>20420080</v>
      </c>
      <c r="G1639" s="45">
        <v>20420080</v>
      </c>
      <c r="H1639" t="s">
        <v>8351</v>
      </c>
      <c r="I1639" t="s">
        <v>46</v>
      </c>
      <c r="J1639" t="s">
        <v>8352</v>
      </c>
      <c r="K1639" s="9" t="s">
        <v>48</v>
      </c>
      <c r="L1639" s="32" t="s">
        <v>10218</v>
      </c>
      <c r="M1639" t="s">
        <v>8352</v>
      </c>
      <c r="N1639" t="s">
        <v>46</v>
      </c>
      <c r="O1639" t="s">
        <v>34</v>
      </c>
      <c r="P1639" t="s">
        <v>35</v>
      </c>
      <c r="Q1639" t="s">
        <v>49</v>
      </c>
      <c r="R1639" t="s">
        <v>50</v>
      </c>
      <c r="S1639" t="s">
        <v>51</v>
      </c>
      <c r="T1639" t="s">
        <v>39</v>
      </c>
      <c r="U1639" t="s">
        <v>8353</v>
      </c>
      <c r="V1639" t="s">
        <v>41</v>
      </c>
      <c r="W1639" t="s">
        <v>8353</v>
      </c>
      <c r="X1639" t="s">
        <v>53</v>
      </c>
    </row>
    <row r="1640" spans="1:24" ht="13.5" customHeight="1" x14ac:dyDescent="0.45">
      <c r="A1640" t="s">
        <v>8354</v>
      </c>
      <c r="B1640" t="s">
        <v>25</v>
      </c>
      <c r="C1640" t="s">
        <v>25</v>
      </c>
      <c r="D1640" t="s">
        <v>8355</v>
      </c>
      <c r="E1640" t="s">
        <v>8356</v>
      </c>
      <c r="F1640">
        <v>10.1111</v>
      </c>
      <c r="G1640" s="45">
        <v>17500206</v>
      </c>
      <c r="H1640" t="s">
        <v>8357</v>
      </c>
      <c r="I1640" s="6" t="s">
        <v>29</v>
      </c>
      <c r="J1640" t="s">
        <v>8358</v>
      </c>
      <c r="K1640" s="9" t="s">
        <v>31</v>
      </c>
      <c r="L1640" s="32" t="s">
        <v>5250</v>
      </c>
      <c r="M1640" t="str">
        <f>"http://onlinelibrary.wiley.com/page/journal/"&amp;G1640&amp;"/homepage/FundedAccess.html"</f>
        <v>http://onlinelibrary.wiley.com/page/journal/17500206/homepage/FundedAccess.html</v>
      </c>
      <c r="N1640" t="s">
        <v>33</v>
      </c>
      <c r="O1640" t="s">
        <v>34</v>
      </c>
      <c r="P1640" t="s">
        <v>35</v>
      </c>
      <c r="Q1640" t="s">
        <v>36</v>
      </c>
      <c r="R1640" t="s">
        <v>172</v>
      </c>
      <c r="S1640" t="s">
        <v>38</v>
      </c>
      <c r="T1640" t="s">
        <v>39</v>
      </c>
      <c r="U1640" t="s">
        <v>40</v>
      </c>
      <c r="V1640" t="s">
        <v>41</v>
      </c>
      <c r="W1640" t="s">
        <v>42</v>
      </c>
      <c r="X1640" t="s">
        <v>53</v>
      </c>
    </row>
    <row r="1641" spans="1:24" ht="12.75" customHeight="1" x14ac:dyDescent="0.45">
      <c r="A1641" t="s">
        <v>8359</v>
      </c>
      <c r="B1641">
        <v>2056</v>
      </c>
      <c r="C1641" t="s">
        <v>25</v>
      </c>
      <c r="D1641" t="s">
        <v>8360</v>
      </c>
      <c r="E1641" t="s">
        <v>8361</v>
      </c>
      <c r="F1641">
        <v>10.100199999999999</v>
      </c>
      <c r="G1641" s="45">
        <v>15214117</v>
      </c>
      <c r="H1641" t="s">
        <v>8362</v>
      </c>
      <c r="I1641" s="6" t="s">
        <v>29</v>
      </c>
      <c r="J1641" s="8" t="s">
        <v>74</v>
      </c>
      <c r="K1641" s="9" t="s">
        <v>31</v>
      </c>
      <c r="L1641" s="32" t="s">
        <v>3525</v>
      </c>
      <c r="M1641" t="str">
        <f>"http://onlinelibrary.wiley.com/page/journal/"&amp;G1641&amp;"/homepage/FundedAccess.html"</f>
        <v>http://onlinelibrary.wiley.com/page/journal/15214117/homepage/FundedAccess.html</v>
      </c>
      <c r="N1641" t="s">
        <v>78</v>
      </c>
      <c r="O1641" t="s">
        <v>34</v>
      </c>
      <c r="P1641" t="s">
        <v>102</v>
      </c>
      <c r="Q1641" t="s">
        <v>61</v>
      </c>
      <c r="R1641" t="s">
        <v>172</v>
      </c>
      <c r="S1641" t="s">
        <v>38</v>
      </c>
      <c r="T1641" t="s">
        <v>39</v>
      </c>
      <c r="U1641" t="s">
        <v>8363</v>
      </c>
      <c r="V1641" t="s">
        <v>41</v>
      </c>
      <c r="W1641" t="s">
        <v>42</v>
      </c>
      <c r="X1641" t="s">
        <v>53</v>
      </c>
    </row>
    <row r="1642" spans="1:24" ht="12.75" customHeight="1" x14ac:dyDescent="0.45">
      <c r="A1642" t="s">
        <v>8364</v>
      </c>
      <c r="B1642" t="s">
        <v>25</v>
      </c>
      <c r="C1642" t="s">
        <v>25</v>
      </c>
      <c r="D1642" t="s">
        <v>8365</v>
      </c>
      <c r="E1642" t="s">
        <v>8366</v>
      </c>
      <c r="F1642">
        <v>10.1111</v>
      </c>
      <c r="G1642" s="45">
        <v>14401827</v>
      </c>
      <c r="H1642" t="s">
        <v>8367</v>
      </c>
      <c r="I1642" s="6" t="s">
        <v>29</v>
      </c>
      <c r="J1642" t="s">
        <v>8368</v>
      </c>
      <c r="K1642" s="9" t="s">
        <v>31</v>
      </c>
      <c r="L1642" s="32" t="s">
        <v>526</v>
      </c>
      <c r="M1642" t="str">
        <f>"http://onlinelibrary.wiley.com/page/journal/"&amp;G1642&amp;"/homepage/FundedAccess.html"</f>
        <v>http://onlinelibrary.wiley.com/page/journal/14401827/homepage/FundedAccess.html</v>
      </c>
      <c r="N1642" t="s">
        <v>33</v>
      </c>
      <c r="O1642" t="s">
        <v>34</v>
      </c>
      <c r="P1642" t="s">
        <v>35</v>
      </c>
      <c r="Q1642" t="s">
        <v>61</v>
      </c>
      <c r="R1642" t="s">
        <v>172</v>
      </c>
      <c r="S1642" t="s">
        <v>38</v>
      </c>
      <c r="T1642" t="s">
        <v>39</v>
      </c>
      <c r="U1642" t="s">
        <v>40</v>
      </c>
      <c r="V1642" t="s">
        <v>41</v>
      </c>
      <c r="W1642" t="s">
        <v>42</v>
      </c>
      <c r="X1642" t="s">
        <v>53</v>
      </c>
    </row>
    <row r="1643" spans="1:24" ht="12.75" customHeight="1" x14ac:dyDescent="0.45">
      <c r="A1643" t="s">
        <v>8369</v>
      </c>
      <c r="B1643" t="s">
        <v>25</v>
      </c>
      <c r="C1643" t="s">
        <v>25</v>
      </c>
      <c r="D1643" t="s">
        <v>8370</v>
      </c>
      <c r="E1643" t="s">
        <v>8371</v>
      </c>
      <c r="F1643">
        <v>10.1111</v>
      </c>
      <c r="G1643" s="45">
        <v>14680130</v>
      </c>
      <c r="H1643" t="s">
        <v>8372</v>
      </c>
      <c r="I1643" s="6" t="s">
        <v>29</v>
      </c>
      <c r="J1643" t="s">
        <v>8373</v>
      </c>
      <c r="K1643" t="s">
        <v>100</v>
      </c>
      <c r="L1643" s="32" t="s">
        <v>161</v>
      </c>
      <c r="M1643" t="str">
        <f>"http://onlinelibrary.wiley.com/page/journal/"&amp;G1643&amp;"/homepage/FundedAccess.html"</f>
        <v>http://onlinelibrary.wiley.com/page/journal/14680130/homepage/FundedAccess.html</v>
      </c>
      <c r="N1643" t="s">
        <v>33</v>
      </c>
      <c r="O1643" t="s">
        <v>34</v>
      </c>
      <c r="P1643" t="s">
        <v>35</v>
      </c>
      <c r="Q1643" t="s">
        <v>36</v>
      </c>
      <c r="R1643" t="s">
        <v>172</v>
      </c>
      <c r="S1643" t="s">
        <v>38</v>
      </c>
      <c r="T1643" t="s">
        <v>39</v>
      </c>
      <c r="U1643" t="s">
        <v>40</v>
      </c>
      <c r="V1643" t="s">
        <v>41</v>
      </c>
      <c r="W1643" t="s">
        <v>42</v>
      </c>
      <c r="X1643" t="s">
        <v>43</v>
      </c>
    </row>
    <row r="1644" spans="1:24" ht="12.75" customHeight="1" x14ac:dyDescent="0.45">
      <c r="A1644" t="s">
        <v>8374</v>
      </c>
      <c r="B1644" t="s">
        <v>25</v>
      </c>
      <c r="C1644" t="s">
        <v>25</v>
      </c>
      <c r="D1644" t="s">
        <v>8375</v>
      </c>
      <c r="E1644" t="s">
        <v>8376</v>
      </c>
      <c r="F1644">
        <v>10.1111</v>
      </c>
      <c r="G1644" s="45">
        <v>13993038</v>
      </c>
      <c r="H1644" t="s">
        <v>8377</v>
      </c>
      <c r="I1644" s="6" t="s">
        <v>29</v>
      </c>
      <c r="J1644" t="s">
        <v>8378</v>
      </c>
      <c r="K1644" s="9" t="s">
        <v>59</v>
      </c>
      <c r="L1644" s="32">
        <v>5300</v>
      </c>
      <c r="M1644" t="str">
        <f>"http://onlinelibrary.wiley.com/page/journal/"&amp;G1644&amp;"/homepage/FundedAccess.html"</f>
        <v>http://onlinelibrary.wiley.com/page/journal/13993038/homepage/FundedAccess.html</v>
      </c>
      <c r="N1644" t="s">
        <v>33</v>
      </c>
      <c r="O1644" t="s">
        <v>34</v>
      </c>
      <c r="P1644" t="s">
        <v>35</v>
      </c>
      <c r="Q1644" t="s">
        <v>61</v>
      </c>
      <c r="R1644" t="s">
        <v>50</v>
      </c>
      <c r="S1644" t="s">
        <v>38</v>
      </c>
      <c r="T1644" t="s">
        <v>39</v>
      </c>
      <c r="U1644" t="s">
        <v>40</v>
      </c>
      <c r="V1644" t="s">
        <v>41</v>
      </c>
      <c r="W1644" t="s">
        <v>42</v>
      </c>
      <c r="X1644" t="s">
        <v>53</v>
      </c>
    </row>
    <row r="1645" spans="1:24" ht="13.5" customHeight="1" x14ac:dyDescent="0.45">
      <c r="A1645" t="s">
        <v>8379</v>
      </c>
      <c r="B1645" t="s">
        <v>25</v>
      </c>
      <c r="C1645" t="s">
        <v>25</v>
      </c>
      <c r="D1645" t="s">
        <v>8380</v>
      </c>
      <c r="E1645" t="s">
        <v>8381</v>
      </c>
      <c r="F1645">
        <v>10.1111</v>
      </c>
      <c r="G1645" s="45">
        <v>14609592</v>
      </c>
      <c r="H1645" t="s">
        <v>8382</v>
      </c>
      <c r="I1645" s="6" t="s">
        <v>29</v>
      </c>
      <c r="J1645" t="s">
        <v>8383</v>
      </c>
      <c r="K1645" s="9" t="s">
        <v>31</v>
      </c>
      <c r="L1645" s="32" t="s">
        <v>10228</v>
      </c>
      <c r="M1645" t="str">
        <f>"http://onlinelibrary.wiley.com/page/journal/"&amp;G1645&amp;"/homepage/FundedAccess.html"</f>
        <v>http://onlinelibrary.wiley.com/page/journal/14609592/homepage/FundedAccess.html</v>
      </c>
      <c r="N1645" t="s">
        <v>33</v>
      </c>
      <c r="O1645" t="s">
        <v>34</v>
      </c>
      <c r="P1645" t="s">
        <v>35</v>
      </c>
      <c r="Q1645" t="s">
        <v>61</v>
      </c>
      <c r="R1645" t="s">
        <v>172</v>
      </c>
      <c r="S1645" t="s">
        <v>38</v>
      </c>
      <c r="T1645" t="s">
        <v>39</v>
      </c>
      <c r="U1645" t="s">
        <v>40</v>
      </c>
      <c r="V1645" t="s">
        <v>41</v>
      </c>
      <c r="W1645" t="s">
        <v>42</v>
      </c>
      <c r="X1645" t="s">
        <v>53</v>
      </c>
    </row>
    <row r="1646" spans="1:24" ht="13.5" customHeight="1" x14ac:dyDescent="0.45">
      <c r="A1646" t="s">
        <v>8385</v>
      </c>
      <c r="B1646" t="s">
        <v>8386</v>
      </c>
      <c r="C1646" t="s">
        <v>25</v>
      </c>
      <c r="D1646" t="s">
        <v>8387</v>
      </c>
      <c r="E1646" t="s">
        <v>8388</v>
      </c>
      <c r="F1646">
        <v>10.100199999999999</v>
      </c>
      <c r="G1646" s="45">
        <v>15455017</v>
      </c>
      <c r="H1646" t="s">
        <v>8389</v>
      </c>
      <c r="I1646" s="6" t="s">
        <v>29</v>
      </c>
      <c r="J1646" t="s">
        <v>8390</v>
      </c>
      <c r="K1646" s="9" t="s">
        <v>59</v>
      </c>
      <c r="L1646" s="32" t="s">
        <v>3037</v>
      </c>
      <c r="M1646" t="str">
        <f>"http://onlinelibrary.wiley.com/page/journal/"&amp;G1646&amp;"/homepage/FundedAccess.html"</f>
        <v>http://onlinelibrary.wiley.com/page/journal/15455017/homepage/FundedAccess.html</v>
      </c>
      <c r="N1646" t="s">
        <v>33</v>
      </c>
      <c r="O1646" t="s">
        <v>34</v>
      </c>
      <c r="P1646" t="s">
        <v>35</v>
      </c>
      <c r="Q1646" t="s">
        <v>61</v>
      </c>
      <c r="R1646" t="s">
        <v>50</v>
      </c>
      <c r="S1646" t="s">
        <v>38</v>
      </c>
      <c r="T1646" t="s">
        <v>39</v>
      </c>
      <c r="U1646" t="s">
        <v>40</v>
      </c>
      <c r="V1646" t="s">
        <v>41</v>
      </c>
      <c r="W1646" t="s">
        <v>42</v>
      </c>
      <c r="X1646" t="s">
        <v>53</v>
      </c>
    </row>
    <row r="1647" spans="1:24" ht="13.5" customHeight="1" x14ac:dyDescent="0.45">
      <c r="A1647" t="s">
        <v>8391</v>
      </c>
      <c r="B1647" t="s">
        <v>25</v>
      </c>
      <c r="C1647" t="s">
        <v>25</v>
      </c>
      <c r="D1647" t="s">
        <v>8392</v>
      </c>
      <c r="E1647" t="s">
        <v>8393</v>
      </c>
      <c r="F1647">
        <v>10.1111</v>
      </c>
      <c r="G1647" s="45">
        <v>15251470</v>
      </c>
      <c r="H1647" t="s">
        <v>8394</v>
      </c>
      <c r="I1647" s="6" t="s">
        <v>29</v>
      </c>
      <c r="J1647" t="s">
        <v>8395</v>
      </c>
      <c r="K1647" s="9" t="s">
        <v>59</v>
      </c>
      <c r="L1647" s="32" t="s">
        <v>3510</v>
      </c>
      <c r="M1647" t="str">
        <f>"http://onlinelibrary.wiley.com/page/journal/"&amp;G1647&amp;"/homepage/FundedAccess.html"</f>
        <v>http://onlinelibrary.wiley.com/page/journal/15251470/homepage/FundedAccess.html</v>
      </c>
      <c r="N1647" t="s">
        <v>33</v>
      </c>
      <c r="O1647" t="s">
        <v>34</v>
      </c>
      <c r="P1647" t="s">
        <v>35</v>
      </c>
      <c r="Q1647" t="s">
        <v>61</v>
      </c>
      <c r="R1647" t="s">
        <v>172</v>
      </c>
      <c r="S1647" t="s">
        <v>38</v>
      </c>
      <c r="T1647" t="s">
        <v>39</v>
      </c>
      <c r="U1647" t="s">
        <v>40</v>
      </c>
      <c r="V1647" t="s">
        <v>41</v>
      </c>
      <c r="W1647" t="s">
        <v>42</v>
      </c>
      <c r="X1647" t="s">
        <v>53</v>
      </c>
    </row>
    <row r="1648" spans="1:24" ht="13.5" customHeight="1" x14ac:dyDescent="0.45">
      <c r="A1648" s="38" t="s">
        <v>8396</v>
      </c>
      <c r="B1648" t="s">
        <v>8396</v>
      </c>
      <c r="E1648">
        <v>13995448</v>
      </c>
      <c r="G1648" s="45">
        <v>13995448</v>
      </c>
      <c r="H1648" t="s">
        <v>8397</v>
      </c>
      <c r="I1648" t="s">
        <v>46</v>
      </c>
      <c r="J1648" t="s">
        <v>8398</v>
      </c>
      <c r="K1648" s="9" t="s">
        <v>48</v>
      </c>
      <c r="L1648" s="32" t="s">
        <v>1288</v>
      </c>
      <c r="M1648" t="s">
        <v>8398</v>
      </c>
      <c r="N1648" t="s">
        <v>46</v>
      </c>
      <c r="O1648" t="s">
        <v>34</v>
      </c>
      <c r="P1648" t="s">
        <v>35</v>
      </c>
      <c r="Q1648" t="s">
        <v>49</v>
      </c>
      <c r="R1648" t="s">
        <v>50</v>
      </c>
      <c r="S1648" t="s">
        <v>51</v>
      </c>
      <c r="T1648" t="s">
        <v>39</v>
      </c>
      <c r="U1648" t="s">
        <v>8399</v>
      </c>
      <c r="V1648" t="s">
        <v>41</v>
      </c>
      <c r="W1648" t="s">
        <v>8399</v>
      </c>
      <c r="X1648" t="s">
        <v>53</v>
      </c>
    </row>
    <row r="1649" spans="1:24" ht="12.75" customHeight="1" x14ac:dyDescent="0.45">
      <c r="A1649" t="s">
        <v>8400</v>
      </c>
      <c r="E1649" t="s">
        <v>8401</v>
      </c>
      <c r="G1649" s="45">
        <v>28355598</v>
      </c>
      <c r="H1649" t="s">
        <v>8402</v>
      </c>
      <c r="I1649" s="6" t="s">
        <v>46</v>
      </c>
      <c r="J1649" s="1" t="s">
        <v>8403</v>
      </c>
      <c r="K1649" s="9" t="s">
        <v>109</v>
      </c>
      <c r="L1649" s="32" t="s">
        <v>77</v>
      </c>
      <c r="M1649" s="1" t="s">
        <v>8404</v>
      </c>
      <c r="N1649" t="s">
        <v>46</v>
      </c>
      <c r="O1649" t="s">
        <v>34</v>
      </c>
      <c r="P1649" t="s">
        <v>35</v>
      </c>
      <c r="Q1649" t="s">
        <v>49</v>
      </c>
      <c r="R1649" t="s">
        <v>50</v>
      </c>
      <c r="S1649" t="s">
        <v>38</v>
      </c>
      <c r="T1649" t="s">
        <v>39</v>
      </c>
      <c r="U1649" t="s">
        <v>40</v>
      </c>
      <c r="V1649" t="s">
        <v>41</v>
      </c>
      <c r="W1649" t="s">
        <v>42</v>
      </c>
      <c r="X1649" t="s">
        <v>53</v>
      </c>
    </row>
    <row r="1650" spans="1:24" x14ac:dyDescent="0.45">
      <c r="A1650" t="s">
        <v>8405</v>
      </c>
      <c r="E1650" t="s">
        <v>8406</v>
      </c>
      <c r="F1650">
        <v>10.100199999999999</v>
      </c>
      <c r="G1650" s="45">
        <v>25742272</v>
      </c>
      <c r="H1650" t="s">
        <v>8407</v>
      </c>
      <c r="I1650" t="s">
        <v>46</v>
      </c>
      <c r="J1650" t="s">
        <v>8408</v>
      </c>
      <c r="K1650" s="9" t="s">
        <v>8139</v>
      </c>
      <c r="L1650" s="32" t="s">
        <v>3890</v>
      </c>
      <c r="M1650" t="s">
        <v>8409</v>
      </c>
      <c r="N1650" t="s">
        <v>33</v>
      </c>
      <c r="O1650" t="s">
        <v>8410</v>
      </c>
      <c r="P1650" t="s">
        <v>35</v>
      </c>
      <c r="Q1650" t="s">
        <v>49</v>
      </c>
      <c r="R1650" t="s">
        <v>172</v>
      </c>
      <c r="S1650" t="s">
        <v>38</v>
      </c>
      <c r="T1650" t="s">
        <v>39</v>
      </c>
      <c r="U1650" t="s">
        <v>40</v>
      </c>
      <c r="V1650" t="s">
        <v>41</v>
      </c>
      <c r="W1650" t="s">
        <v>42</v>
      </c>
      <c r="X1650" t="s">
        <v>53</v>
      </c>
    </row>
    <row r="1651" spans="1:24" x14ac:dyDescent="0.45">
      <c r="A1651" t="s">
        <v>8411</v>
      </c>
      <c r="B1651" t="s">
        <v>25</v>
      </c>
      <c r="C1651" t="s">
        <v>25</v>
      </c>
      <c r="D1651" t="s">
        <v>8412</v>
      </c>
      <c r="E1651" t="s">
        <v>8413</v>
      </c>
      <c r="F1651">
        <v>10.1111</v>
      </c>
      <c r="G1651" s="45">
        <v>20476310</v>
      </c>
      <c r="H1651" t="s">
        <v>8414</v>
      </c>
      <c r="I1651" s="6" t="s">
        <v>29</v>
      </c>
      <c r="J1651" t="s">
        <v>8415</v>
      </c>
      <c r="K1651" s="9" t="s">
        <v>31</v>
      </c>
      <c r="L1651" s="32" t="s">
        <v>197</v>
      </c>
      <c r="M1651" t="str">
        <f>"http://onlinelibrary.wiley.com/page/journal/"&amp;G1651&amp;"/homepage/FundedAccess.html"</f>
        <v>http://onlinelibrary.wiley.com/page/journal/20476310/homepage/FundedAccess.html</v>
      </c>
      <c r="N1651" t="s">
        <v>33</v>
      </c>
      <c r="O1651" t="s">
        <v>34</v>
      </c>
      <c r="P1651" t="s">
        <v>35</v>
      </c>
      <c r="Q1651" t="s">
        <v>61</v>
      </c>
      <c r="R1651" t="s">
        <v>172</v>
      </c>
      <c r="S1651" t="s">
        <v>38</v>
      </c>
      <c r="T1651" t="s">
        <v>39</v>
      </c>
      <c r="U1651" t="s">
        <v>40</v>
      </c>
      <c r="V1651" t="s">
        <v>41</v>
      </c>
      <c r="W1651" t="s">
        <v>42</v>
      </c>
      <c r="X1651" t="s">
        <v>53</v>
      </c>
    </row>
    <row r="1652" spans="1:24" x14ac:dyDescent="0.45">
      <c r="A1652" t="s">
        <v>8416</v>
      </c>
      <c r="B1652" t="s">
        <v>25</v>
      </c>
      <c r="C1652" t="s">
        <v>25</v>
      </c>
      <c r="D1652" t="s">
        <v>8417</v>
      </c>
      <c r="E1652" t="s">
        <v>8418</v>
      </c>
      <c r="F1652">
        <v>10.100199999999999</v>
      </c>
      <c r="G1652" s="45">
        <v>10990496</v>
      </c>
      <c r="H1652" t="s">
        <v>8419</v>
      </c>
      <c r="I1652" s="6" t="s">
        <v>29</v>
      </c>
      <c r="J1652" t="s">
        <v>8420</v>
      </c>
      <c r="K1652" s="9" t="s">
        <v>59</v>
      </c>
      <c r="L1652" s="32" t="s">
        <v>8421</v>
      </c>
      <c r="M1652" t="str">
        <f>"http://onlinelibrary.wiley.com/page/journal/"&amp;G1652&amp;"/homepage/FundedAccess.html"</f>
        <v>http://onlinelibrary.wiley.com/page/journal/10990496/homepage/FundedAccess.html</v>
      </c>
      <c r="N1652" t="s">
        <v>33</v>
      </c>
      <c r="O1652" t="s">
        <v>34</v>
      </c>
      <c r="P1652" t="s">
        <v>35</v>
      </c>
      <c r="Q1652" t="s">
        <v>61</v>
      </c>
      <c r="R1652" t="s">
        <v>172</v>
      </c>
      <c r="S1652" t="s">
        <v>38</v>
      </c>
      <c r="T1652" t="s">
        <v>39</v>
      </c>
      <c r="U1652" t="s">
        <v>40</v>
      </c>
      <c r="V1652" t="s">
        <v>41</v>
      </c>
      <c r="W1652" t="s">
        <v>42</v>
      </c>
      <c r="X1652" t="s">
        <v>53</v>
      </c>
    </row>
    <row r="1653" spans="1:24" x14ac:dyDescent="0.45">
      <c r="A1653" t="s">
        <v>8422</v>
      </c>
      <c r="B1653" t="s">
        <v>25</v>
      </c>
      <c r="C1653" t="s">
        <v>25</v>
      </c>
      <c r="D1653" t="s">
        <v>8423</v>
      </c>
      <c r="E1653" t="s">
        <v>8424</v>
      </c>
      <c r="F1653">
        <v>10.1111</v>
      </c>
      <c r="G1653" s="45">
        <v>13993046</v>
      </c>
      <c r="H1653" t="s">
        <v>8425</v>
      </c>
      <c r="I1653" s="6" t="s">
        <v>29</v>
      </c>
      <c r="J1653" t="s">
        <v>8426</v>
      </c>
      <c r="K1653" s="9" t="s">
        <v>31</v>
      </c>
      <c r="L1653" s="32" t="s">
        <v>6744</v>
      </c>
      <c r="M1653" t="str">
        <f>"http://onlinelibrary.wiley.com/page/journal/"&amp;G1653&amp;"/homepage/FundedAccess.html"</f>
        <v>http://onlinelibrary.wiley.com/page/journal/13993046/homepage/FundedAccess.html</v>
      </c>
      <c r="N1653" t="s">
        <v>33</v>
      </c>
      <c r="O1653" t="s">
        <v>34</v>
      </c>
      <c r="P1653" t="s">
        <v>35</v>
      </c>
      <c r="Q1653" t="s">
        <v>61</v>
      </c>
      <c r="R1653" t="s">
        <v>172</v>
      </c>
      <c r="S1653" t="s">
        <v>38</v>
      </c>
      <c r="T1653" t="s">
        <v>39</v>
      </c>
      <c r="U1653" t="s">
        <v>40</v>
      </c>
      <c r="V1653" t="s">
        <v>41</v>
      </c>
      <c r="W1653" t="s">
        <v>42</v>
      </c>
      <c r="X1653" t="s">
        <v>53</v>
      </c>
    </row>
    <row r="1654" spans="1:24" x14ac:dyDescent="0.45">
      <c r="A1654" t="s">
        <v>8427</v>
      </c>
      <c r="B1654" t="s">
        <v>25</v>
      </c>
      <c r="C1654" t="s">
        <v>25</v>
      </c>
      <c r="D1654" t="s">
        <v>8428</v>
      </c>
      <c r="E1654" t="s">
        <v>8429</v>
      </c>
      <c r="F1654">
        <v>10.1111</v>
      </c>
      <c r="G1654" s="45" t="s">
        <v>8430</v>
      </c>
      <c r="H1654" t="s">
        <v>8431</v>
      </c>
      <c r="I1654" s="6" t="s">
        <v>29</v>
      </c>
      <c r="J1654" t="s">
        <v>8432</v>
      </c>
      <c r="K1654" s="9" t="s">
        <v>31</v>
      </c>
      <c r="L1654" s="32" t="s">
        <v>779</v>
      </c>
      <c r="M1654" t="str">
        <f>"http://onlinelibrary.wiley.com/page/journal/"&amp;G1654&amp;"/homepage/FundedAccess.html"</f>
        <v>http://onlinelibrary.wiley.com/page/journal/1442200X/homepage/FundedAccess.html</v>
      </c>
      <c r="N1654" t="s">
        <v>33</v>
      </c>
      <c r="O1654" t="s">
        <v>34</v>
      </c>
      <c r="P1654" t="s">
        <v>35</v>
      </c>
      <c r="Q1654" t="s">
        <v>61</v>
      </c>
      <c r="R1654" t="s">
        <v>172</v>
      </c>
      <c r="S1654" t="s">
        <v>38</v>
      </c>
      <c r="T1654" t="s">
        <v>39</v>
      </c>
      <c r="U1654" t="s">
        <v>40</v>
      </c>
      <c r="V1654" t="s">
        <v>41</v>
      </c>
      <c r="W1654" t="s">
        <v>42</v>
      </c>
      <c r="X1654" t="s">
        <v>53</v>
      </c>
    </row>
    <row r="1655" spans="1:24" x14ac:dyDescent="0.45">
      <c r="A1655" t="s">
        <v>8433</v>
      </c>
      <c r="E1655" t="s">
        <v>8434</v>
      </c>
      <c r="F1655">
        <v>10.100199999999999</v>
      </c>
      <c r="G1655" s="45">
        <v>25758314</v>
      </c>
      <c r="H1655" t="s">
        <v>8435</v>
      </c>
      <c r="I1655" t="s">
        <v>46</v>
      </c>
      <c r="J1655" t="s">
        <v>8436</v>
      </c>
      <c r="K1655" s="9" t="s">
        <v>48</v>
      </c>
      <c r="L1655" s="32" t="s">
        <v>616</v>
      </c>
      <c r="M1655" t="s">
        <v>8437</v>
      </c>
      <c r="N1655" t="s">
        <v>46</v>
      </c>
      <c r="O1655" t="s">
        <v>34</v>
      </c>
      <c r="P1655" t="s">
        <v>35</v>
      </c>
      <c r="Q1655" t="s">
        <v>49</v>
      </c>
      <c r="R1655" t="s">
        <v>50</v>
      </c>
      <c r="S1655" t="s">
        <v>8438</v>
      </c>
      <c r="T1655" t="s">
        <v>39</v>
      </c>
      <c r="U1655" t="s">
        <v>8438</v>
      </c>
      <c r="V1655" t="s">
        <v>41</v>
      </c>
      <c r="W1655" t="s">
        <v>42</v>
      </c>
      <c r="X1655" t="s">
        <v>53</v>
      </c>
    </row>
    <row r="1656" spans="1:24" x14ac:dyDescent="0.45">
      <c r="A1656" t="s">
        <v>8439</v>
      </c>
      <c r="E1656" t="s">
        <v>8440</v>
      </c>
      <c r="F1656" t="s">
        <v>2248</v>
      </c>
      <c r="G1656" s="45">
        <v>224758817</v>
      </c>
      <c r="H1656" t="s">
        <v>8441</v>
      </c>
      <c r="I1656" s="6" t="s">
        <v>29</v>
      </c>
      <c r="J1656" t="s">
        <v>8442</v>
      </c>
      <c r="K1656" s="9" t="s">
        <v>31</v>
      </c>
      <c r="L1656" s="32" t="s">
        <v>690</v>
      </c>
      <c r="M1656" t="s">
        <v>8442</v>
      </c>
      <c r="N1656" t="s">
        <v>33</v>
      </c>
      <c r="O1656" t="s">
        <v>34</v>
      </c>
      <c r="P1656" t="s">
        <v>35</v>
      </c>
      <c r="Q1656" t="s">
        <v>61</v>
      </c>
      <c r="R1656" t="s">
        <v>50</v>
      </c>
      <c r="S1656" t="s">
        <v>38</v>
      </c>
      <c r="T1656" t="s">
        <v>39</v>
      </c>
      <c r="U1656" t="s">
        <v>77</v>
      </c>
      <c r="V1656" t="s">
        <v>41</v>
      </c>
      <c r="W1656" t="s">
        <v>42</v>
      </c>
      <c r="X1656" t="s">
        <v>53</v>
      </c>
    </row>
    <row r="1657" spans="1:24" x14ac:dyDescent="0.45">
      <c r="A1657" t="s">
        <v>8443</v>
      </c>
      <c r="B1657" t="s">
        <v>25</v>
      </c>
      <c r="C1657" t="s">
        <v>25</v>
      </c>
      <c r="D1657" t="s">
        <v>8444</v>
      </c>
      <c r="E1657" t="s">
        <v>8445</v>
      </c>
      <c r="F1657">
        <v>10.1111</v>
      </c>
      <c r="G1657" s="45">
        <v>16000757</v>
      </c>
      <c r="H1657" t="s">
        <v>8446</v>
      </c>
      <c r="I1657" s="6" t="s">
        <v>29</v>
      </c>
      <c r="J1657" t="s">
        <v>8447</v>
      </c>
      <c r="K1657" s="9" t="s">
        <v>31</v>
      </c>
      <c r="L1657" s="32" t="s">
        <v>376</v>
      </c>
      <c r="M1657" t="str">
        <f>"http://onlinelibrary.wiley.com/page/journal/"&amp;G1657&amp;"/homepage/FundedAccess.html"</f>
        <v>http://onlinelibrary.wiley.com/page/journal/16000757/homepage/FundedAccess.html</v>
      </c>
      <c r="N1657" t="s">
        <v>33</v>
      </c>
      <c r="O1657" t="s">
        <v>34</v>
      </c>
      <c r="P1657" t="s">
        <v>35</v>
      </c>
      <c r="Q1657" t="s">
        <v>61</v>
      </c>
      <c r="R1657" t="s">
        <v>172</v>
      </c>
      <c r="S1657" t="s">
        <v>38</v>
      </c>
      <c r="T1657" t="s">
        <v>39</v>
      </c>
      <c r="U1657" t="s">
        <v>40</v>
      </c>
      <c r="V1657" t="s">
        <v>41</v>
      </c>
      <c r="W1657" t="s">
        <v>42</v>
      </c>
      <c r="X1657" t="s">
        <v>53</v>
      </c>
    </row>
    <row r="1658" spans="1:24" x14ac:dyDescent="0.45">
      <c r="A1658" t="s">
        <v>8448</v>
      </c>
      <c r="B1658" t="s">
        <v>25</v>
      </c>
      <c r="C1658" t="s">
        <v>25</v>
      </c>
      <c r="D1658" t="s">
        <v>8449</v>
      </c>
      <c r="E1658" t="s">
        <v>8450</v>
      </c>
      <c r="F1658">
        <v>10.100199999999999</v>
      </c>
      <c r="G1658" s="45">
        <v>10991530</v>
      </c>
      <c r="H1658" t="s">
        <v>8451</v>
      </c>
      <c r="I1658" s="6" t="s">
        <v>29</v>
      </c>
      <c r="J1658" t="s">
        <v>8452</v>
      </c>
      <c r="K1658" s="9" t="s">
        <v>31</v>
      </c>
      <c r="L1658" s="32" t="s">
        <v>1889</v>
      </c>
      <c r="M1658" t="str">
        <f>"http://onlinelibrary.wiley.com/page/journal/"&amp;G1658&amp;"/homepage/FundedAccess.html"</f>
        <v>http://onlinelibrary.wiley.com/page/journal/10991530/homepage/FundedAccess.html</v>
      </c>
      <c r="N1658" t="s">
        <v>33</v>
      </c>
      <c r="O1658" t="s">
        <v>34</v>
      </c>
      <c r="P1658" t="s">
        <v>35</v>
      </c>
      <c r="Q1658" t="s">
        <v>61</v>
      </c>
      <c r="R1658" t="s">
        <v>50</v>
      </c>
      <c r="S1658" t="s">
        <v>38</v>
      </c>
      <c r="T1658" t="s">
        <v>39</v>
      </c>
      <c r="U1658" t="s">
        <v>40</v>
      </c>
      <c r="V1658" t="s">
        <v>41</v>
      </c>
      <c r="W1658" t="s">
        <v>42</v>
      </c>
      <c r="X1658" t="s">
        <v>53</v>
      </c>
    </row>
    <row r="1659" spans="1:24" x14ac:dyDescent="0.45">
      <c r="A1659" t="s">
        <v>8453</v>
      </c>
      <c r="B1659" t="s">
        <v>25</v>
      </c>
      <c r="C1659" t="s">
        <v>25</v>
      </c>
      <c r="D1659" t="s">
        <v>8454</v>
      </c>
      <c r="E1659" t="s">
        <v>8455</v>
      </c>
      <c r="F1659">
        <v>10.1111</v>
      </c>
      <c r="G1659" s="45">
        <v>14756811</v>
      </c>
      <c r="H1659" t="s">
        <v>8456</v>
      </c>
      <c r="I1659" s="6" t="s">
        <v>29</v>
      </c>
      <c r="J1659" t="s">
        <v>8457</v>
      </c>
      <c r="K1659" s="9" t="s">
        <v>31</v>
      </c>
      <c r="L1659" s="32" t="s">
        <v>481</v>
      </c>
      <c r="M1659" t="str">
        <f>"http://onlinelibrary.wiley.com/page/journal/"&amp;G1659&amp;"/homepage/FundedAccess.html"</f>
        <v>http://onlinelibrary.wiley.com/page/journal/14756811/homepage/FundedAccess.html</v>
      </c>
      <c r="N1659" t="s">
        <v>33</v>
      </c>
      <c r="O1659" t="s">
        <v>34</v>
      </c>
      <c r="P1659" t="s">
        <v>35</v>
      </c>
      <c r="Q1659" t="s">
        <v>61</v>
      </c>
      <c r="R1659" t="s">
        <v>50</v>
      </c>
      <c r="S1659" t="s">
        <v>38</v>
      </c>
      <c r="T1659" t="s">
        <v>39</v>
      </c>
      <c r="U1659" t="s">
        <v>40</v>
      </c>
      <c r="V1659" t="s">
        <v>80</v>
      </c>
      <c r="W1659" t="s">
        <v>42</v>
      </c>
      <c r="X1659" t="s">
        <v>43</v>
      </c>
    </row>
    <row r="1660" spans="1:24" x14ac:dyDescent="0.45">
      <c r="A1660" t="s">
        <v>8458</v>
      </c>
      <c r="B1660" t="s">
        <v>25</v>
      </c>
      <c r="C1660" t="s">
        <v>25</v>
      </c>
      <c r="D1660" t="s">
        <v>8459</v>
      </c>
      <c r="E1660" t="s">
        <v>8460</v>
      </c>
      <c r="F1660">
        <v>10.100199999999999</v>
      </c>
      <c r="G1660" s="45" t="s">
        <v>8461</v>
      </c>
      <c r="H1660" t="s">
        <v>8462</v>
      </c>
      <c r="I1660" s="6" t="s">
        <v>29</v>
      </c>
      <c r="J1660" t="s">
        <v>8463</v>
      </c>
      <c r="K1660" s="9" t="s">
        <v>31</v>
      </c>
      <c r="L1660" s="32" t="s">
        <v>497</v>
      </c>
      <c r="M1660" t="str">
        <f>"http://onlinelibrary.wiley.com/page/journal/"&amp;G1660&amp;"/homepage/FundedAccess.html"</f>
        <v>http://onlinelibrary.wiley.com/page/journal/1932863X/homepage/FundedAccess.html</v>
      </c>
      <c r="N1660" t="s">
        <v>33</v>
      </c>
      <c r="O1660" t="s">
        <v>34</v>
      </c>
      <c r="P1660" t="s">
        <v>35</v>
      </c>
      <c r="Q1660" t="s">
        <v>61</v>
      </c>
      <c r="R1660" t="s">
        <v>172</v>
      </c>
      <c r="S1660" t="s">
        <v>38</v>
      </c>
      <c r="T1660" t="s">
        <v>39</v>
      </c>
      <c r="U1660" t="s">
        <v>40</v>
      </c>
      <c r="V1660" t="s">
        <v>80</v>
      </c>
      <c r="W1660" t="s">
        <v>42</v>
      </c>
      <c r="X1660" t="s">
        <v>53</v>
      </c>
    </row>
    <row r="1661" spans="1:24" x14ac:dyDescent="0.45">
      <c r="A1661" t="s">
        <v>8464</v>
      </c>
      <c r="B1661" t="s">
        <v>25</v>
      </c>
      <c r="C1661" t="s">
        <v>25</v>
      </c>
      <c r="D1661" t="s">
        <v>8465</v>
      </c>
      <c r="E1661" t="s">
        <v>8466</v>
      </c>
      <c r="F1661">
        <v>10.1111</v>
      </c>
      <c r="G1661" s="45">
        <v>17446570</v>
      </c>
      <c r="H1661" t="s">
        <v>8467</v>
      </c>
      <c r="I1661" s="6" t="s">
        <v>29</v>
      </c>
      <c r="J1661" t="s">
        <v>8468</v>
      </c>
      <c r="K1661" s="9" t="s">
        <v>31</v>
      </c>
      <c r="L1661" s="32" t="s">
        <v>852</v>
      </c>
      <c r="M1661" t="str">
        <f>"http://onlinelibrary.wiley.com/page/journal/"&amp;G1661&amp;"/homepage/FundedAccess.html"</f>
        <v>http://onlinelibrary.wiley.com/page/journal/17446570/homepage/FundedAccess.html</v>
      </c>
      <c r="N1661" t="s">
        <v>33</v>
      </c>
      <c r="O1661" t="s">
        <v>34</v>
      </c>
      <c r="P1661" t="s">
        <v>35</v>
      </c>
      <c r="Q1661" t="s">
        <v>36</v>
      </c>
      <c r="R1661" t="s">
        <v>172</v>
      </c>
      <c r="S1661" t="s">
        <v>38</v>
      </c>
      <c r="T1661" t="s">
        <v>39</v>
      </c>
      <c r="U1661" t="s">
        <v>40</v>
      </c>
      <c r="V1661" t="s">
        <v>41</v>
      </c>
      <c r="W1661" t="s">
        <v>42</v>
      </c>
      <c r="X1661" t="s">
        <v>43</v>
      </c>
    </row>
    <row r="1662" spans="1:24" x14ac:dyDescent="0.45">
      <c r="A1662" s="38" t="s">
        <v>8469</v>
      </c>
      <c r="B1662" t="s">
        <v>8469</v>
      </c>
      <c r="E1662">
        <v>17446163</v>
      </c>
      <c r="G1662" s="45">
        <v>17446163</v>
      </c>
      <c r="H1662" t="s">
        <v>8470</v>
      </c>
      <c r="I1662" t="s">
        <v>46</v>
      </c>
      <c r="J1662" t="s">
        <v>8471</v>
      </c>
      <c r="K1662" s="9" t="s">
        <v>48</v>
      </c>
      <c r="L1662" s="32" t="s">
        <v>2321</v>
      </c>
      <c r="M1662" t="s">
        <v>8471</v>
      </c>
      <c r="N1662" t="s">
        <v>46</v>
      </c>
      <c r="O1662" t="s">
        <v>34</v>
      </c>
      <c r="P1662" t="s">
        <v>35</v>
      </c>
      <c r="Q1662" t="s">
        <v>49</v>
      </c>
      <c r="R1662" t="s">
        <v>50</v>
      </c>
      <c r="S1662" t="s">
        <v>51</v>
      </c>
      <c r="T1662" t="s">
        <v>39</v>
      </c>
      <c r="U1662" t="s">
        <v>8472</v>
      </c>
      <c r="V1662" t="s">
        <v>41</v>
      </c>
      <c r="W1662" t="s">
        <v>8472</v>
      </c>
      <c r="X1662" t="s">
        <v>53</v>
      </c>
    </row>
    <row r="1663" spans="1:24" x14ac:dyDescent="0.45">
      <c r="A1663" t="s">
        <v>8473</v>
      </c>
      <c r="E1663" t="s">
        <v>8474</v>
      </c>
      <c r="G1663" s="45">
        <v>26376989</v>
      </c>
      <c r="H1663" t="s">
        <v>8475</v>
      </c>
      <c r="I1663" s="6" t="s">
        <v>3842</v>
      </c>
      <c r="J1663" s="1" t="s">
        <v>74</v>
      </c>
      <c r="K1663" s="9" t="s">
        <v>8476</v>
      </c>
      <c r="L1663" s="32" t="s">
        <v>77</v>
      </c>
      <c r="M1663" s="1" t="s">
        <v>4075</v>
      </c>
      <c r="N1663" t="s">
        <v>46</v>
      </c>
      <c r="O1663" s="2" t="s">
        <v>77</v>
      </c>
      <c r="P1663" t="s">
        <v>35</v>
      </c>
      <c r="Q1663" s="2" t="s">
        <v>49</v>
      </c>
      <c r="R1663" t="s">
        <v>111</v>
      </c>
      <c r="S1663" s="1" t="s">
        <v>2592</v>
      </c>
      <c r="T1663" t="s">
        <v>39</v>
      </c>
      <c r="U1663" s="1" t="s">
        <v>2593</v>
      </c>
      <c r="V1663" t="s">
        <v>41</v>
      </c>
      <c r="W1663" s="1" t="s">
        <v>2594</v>
      </c>
      <c r="X1663" t="s">
        <v>53</v>
      </c>
    </row>
    <row r="1664" spans="1:24" x14ac:dyDescent="0.45">
      <c r="A1664" t="s">
        <v>8477</v>
      </c>
      <c r="B1664" t="s">
        <v>25</v>
      </c>
      <c r="C1664" t="s">
        <v>25</v>
      </c>
      <c r="D1664" t="s">
        <v>8478</v>
      </c>
      <c r="E1664" t="s">
        <v>8479</v>
      </c>
      <c r="F1664">
        <v>10.1111</v>
      </c>
      <c r="G1664" s="45">
        <v>19312393</v>
      </c>
      <c r="H1664" t="s">
        <v>8480</v>
      </c>
      <c r="I1664" s="6" t="s">
        <v>29</v>
      </c>
      <c r="J1664" t="s">
        <v>8481</v>
      </c>
      <c r="K1664" s="9" t="s">
        <v>31</v>
      </c>
      <c r="L1664" s="32" t="s">
        <v>871</v>
      </c>
      <c r="M1664" t="str">
        <f>"http://onlinelibrary.wiley.com/page/journal/"&amp;G1664&amp;"/homepage/FundedAccess.html"</f>
        <v>http://onlinelibrary.wiley.com/page/journal/19312393/homepage/FundedAccess.html</v>
      </c>
      <c r="N1664" t="s">
        <v>33</v>
      </c>
      <c r="O1664" t="s">
        <v>34</v>
      </c>
      <c r="P1664" t="s">
        <v>35</v>
      </c>
      <c r="Q1664" t="s">
        <v>36</v>
      </c>
      <c r="R1664" t="s">
        <v>172</v>
      </c>
      <c r="S1664" t="s">
        <v>38</v>
      </c>
      <c r="T1664" t="s">
        <v>39</v>
      </c>
      <c r="U1664" t="s">
        <v>40</v>
      </c>
      <c r="V1664" t="s">
        <v>81</v>
      </c>
      <c r="W1664" t="s">
        <v>42</v>
      </c>
      <c r="X1664" t="s">
        <v>43</v>
      </c>
    </row>
    <row r="1665" spans="1:24" x14ac:dyDescent="0.45">
      <c r="A1665" t="s">
        <v>8482</v>
      </c>
      <c r="B1665" t="s">
        <v>25</v>
      </c>
      <c r="C1665" t="s">
        <v>25</v>
      </c>
      <c r="D1665" t="s">
        <v>8483</v>
      </c>
      <c r="E1665" t="s">
        <v>8484</v>
      </c>
      <c r="F1665">
        <v>10.100199999999999</v>
      </c>
      <c r="G1665" s="45">
        <v>15264998</v>
      </c>
      <c r="H1665" t="s">
        <v>8485</v>
      </c>
      <c r="I1665" s="6" t="s">
        <v>29</v>
      </c>
      <c r="J1665" t="s">
        <v>8486</v>
      </c>
      <c r="K1665" s="9" t="s">
        <v>31</v>
      </c>
      <c r="L1665" s="32">
        <v>5360</v>
      </c>
      <c r="M1665" t="str">
        <f>"http://onlinelibrary.wiley.com/page/journal/"&amp;G1665&amp;"/homepage/FundedAccess.html"</f>
        <v>http://onlinelibrary.wiley.com/page/journal/15264998/homepage/FundedAccess.html</v>
      </c>
      <c r="N1665" t="s">
        <v>33</v>
      </c>
      <c r="O1665" t="s">
        <v>34</v>
      </c>
      <c r="P1665" t="s">
        <v>35</v>
      </c>
      <c r="Q1665" t="s">
        <v>61</v>
      </c>
      <c r="R1665" t="s">
        <v>80</v>
      </c>
      <c r="S1665" t="s">
        <v>38</v>
      </c>
      <c r="T1665" t="s">
        <v>39</v>
      </c>
      <c r="U1665" t="s">
        <v>8486</v>
      </c>
      <c r="V1665" t="s">
        <v>41</v>
      </c>
      <c r="W1665" t="s">
        <v>42</v>
      </c>
      <c r="X1665" t="s">
        <v>53</v>
      </c>
    </row>
    <row r="1666" spans="1:24" x14ac:dyDescent="0.45">
      <c r="A1666" t="s">
        <v>8487</v>
      </c>
      <c r="B1666" t="s">
        <v>25</v>
      </c>
      <c r="C1666" t="s">
        <v>25</v>
      </c>
      <c r="D1666" t="s">
        <v>8488</v>
      </c>
      <c r="E1666" t="s">
        <v>8489</v>
      </c>
      <c r="F1666">
        <v>10.100199999999999</v>
      </c>
      <c r="G1666" s="45">
        <v>15391612</v>
      </c>
      <c r="H1666" t="s">
        <v>8490</v>
      </c>
      <c r="I1666" s="6" t="s">
        <v>29</v>
      </c>
      <c r="J1666" t="s">
        <v>8491</v>
      </c>
      <c r="K1666" s="9" t="s">
        <v>31</v>
      </c>
      <c r="L1666" s="32" t="s">
        <v>10225</v>
      </c>
      <c r="M1666" t="str">
        <f>"http://onlinelibrary.wiley.com/page/journal/"&amp;G1666&amp;"/homepage/FundedAccess.html"</f>
        <v>http://onlinelibrary.wiley.com/page/journal/15391612/homepage/FundedAccess.html</v>
      </c>
      <c r="N1666" t="s">
        <v>33</v>
      </c>
      <c r="O1666" t="s">
        <v>34</v>
      </c>
      <c r="P1666" t="s">
        <v>35</v>
      </c>
      <c r="Q1666" t="s">
        <v>61</v>
      </c>
      <c r="R1666" t="s">
        <v>50</v>
      </c>
      <c r="S1666" t="s">
        <v>38</v>
      </c>
      <c r="T1666" t="s">
        <v>39</v>
      </c>
      <c r="U1666" t="s">
        <v>40</v>
      </c>
      <c r="V1666" t="s">
        <v>41</v>
      </c>
      <c r="W1666" t="s">
        <v>42</v>
      </c>
      <c r="X1666" t="s">
        <v>53</v>
      </c>
    </row>
    <row r="1667" spans="1:24" x14ac:dyDescent="0.45">
      <c r="A1667" t="s">
        <v>8492</v>
      </c>
      <c r="B1667" t="s">
        <v>25</v>
      </c>
      <c r="C1667" t="s">
        <v>25</v>
      </c>
      <c r="D1667" t="s">
        <v>8493</v>
      </c>
      <c r="E1667" t="s">
        <v>8494</v>
      </c>
      <c r="F1667">
        <v>10.100199999999999</v>
      </c>
      <c r="G1667" s="45">
        <v>10991557</v>
      </c>
      <c r="H1667" t="s">
        <v>8495</v>
      </c>
      <c r="I1667" s="6" t="s">
        <v>29</v>
      </c>
      <c r="J1667" t="s">
        <v>8496</v>
      </c>
      <c r="K1667" s="9" t="s">
        <v>31</v>
      </c>
      <c r="L1667" s="32" t="s">
        <v>197</v>
      </c>
      <c r="M1667" t="str">
        <f>"http://onlinelibrary.wiley.com/page/journal/"&amp;G1667&amp;"/homepage/FundedAccess.html"</f>
        <v>http://onlinelibrary.wiley.com/page/journal/10991557/homepage/FundedAccess.html</v>
      </c>
      <c r="N1667" t="s">
        <v>33</v>
      </c>
      <c r="O1667" t="s">
        <v>34</v>
      </c>
      <c r="P1667" t="s">
        <v>35</v>
      </c>
      <c r="Q1667" t="s">
        <v>61</v>
      </c>
      <c r="R1667" t="s">
        <v>172</v>
      </c>
      <c r="S1667" t="s">
        <v>38</v>
      </c>
      <c r="T1667" t="s">
        <v>39</v>
      </c>
      <c r="U1667" t="s">
        <v>8497</v>
      </c>
      <c r="V1667" t="s">
        <v>41</v>
      </c>
      <c r="W1667" t="s">
        <v>42</v>
      </c>
      <c r="X1667" t="s">
        <v>53</v>
      </c>
    </row>
    <row r="1668" spans="1:24" x14ac:dyDescent="0.45">
      <c r="A1668" t="s">
        <v>8498</v>
      </c>
      <c r="B1668" t="s">
        <v>25</v>
      </c>
      <c r="C1668" t="s">
        <v>25</v>
      </c>
      <c r="D1668" t="s">
        <v>8499</v>
      </c>
      <c r="E1668" t="s">
        <v>8499</v>
      </c>
      <c r="F1668">
        <v>10.100199999999999</v>
      </c>
      <c r="G1668" s="45">
        <v>10991557</v>
      </c>
      <c r="H1668" t="s">
        <v>8500</v>
      </c>
      <c r="I1668" t="s">
        <v>46</v>
      </c>
      <c r="J1668" t="s">
        <v>8501</v>
      </c>
      <c r="K1668" s="9" t="s">
        <v>31</v>
      </c>
      <c r="L1668" s="32">
        <v>4160</v>
      </c>
      <c r="M1668" t="s">
        <v>8501</v>
      </c>
      <c r="N1668" t="s">
        <v>46</v>
      </c>
      <c r="O1668" t="str">
        <f>"http://onlinelibrary.wiley.com/page/journal/20521707/homepage/open_access_license_and_copyright.htm"</f>
        <v>http://onlinelibrary.wiley.com/page/journal/20521707/homepage/open_access_license_and_copyright.htm</v>
      </c>
      <c r="P1668" t="s">
        <v>35</v>
      </c>
      <c r="Q1668" t="s">
        <v>49</v>
      </c>
      <c r="R1668" t="s">
        <v>172</v>
      </c>
      <c r="S1668" t="s">
        <v>38</v>
      </c>
      <c r="T1668" t="s">
        <v>39</v>
      </c>
      <c r="U1668" t="s">
        <v>40</v>
      </c>
      <c r="V1668" t="s">
        <v>81</v>
      </c>
      <c r="W1668" t="s">
        <v>42</v>
      </c>
      <c r="X1668" t="s">
        <v>53</v>
      </c>
    </row>
    <row r="1669" spans="1:24" x14ac:dyDescent="0.45">
      <c r="A1669" t="s">
        <v>8502</v>
      </c>
      <c r="B1669" t="s">
        <v>25</v>
      </c>
      <c r="C1669" t="s">
        <v>25</v>
      </c>
      <c r="D1669" t="s">
        <v>8503</v>
      </c>
      <c r="E1669" t="s">
        <v>8504</v>
      </c>
      <c r="F1669">
        <v>10.100199999999999</v>
      </c>
      <c r="G1669" s="45">
        <v>18759114</v>
      </c>
      <c r="H1669" t="s">
        <v>8505</v>
      </c>
      <c r="I1669" s="6" t="s">
        <v>29</v>
      </c>
      <c r="J1669" t="s">
        <v>8506</v>
      </c>
      <c r="K1669" s="9" t="s">
        <v>59</v>
      </c>
      <c r="L1669" s="32" t="s">
        <v>1136</v>
      </c>
      <c r="M1669" t="str">
        <f>"http://onlinelibrary.wiley.com/page/journal/"&amp;G1669&amp;"/homepage/FundedAccess.html"</f>
        <v>http://onlinelibrary.wiley.com/page/journal/18759114/homepage/FundedAccess.html</v>
      </c>
      <c r="N1669" t="s">
        <v>33</v>
      </c>
      <c r="O1669" t="s">
        <v>34</v>
      </c>
      <c r="P1669" t="s">
        <v>35</v>
      </c>
      <c r="Q1669" t="s">
        <v>61</v>
      </c>
      <c r="R1669" t="s">
        <v>172</v>
      </c>
      <c r="S1669" t="s">
        <v>38</v>
      </c>
      <c r="T1669" t="s">
        <v>39</v>
      </c>
      <c r="U1669" t="s">
        <v>40</v>
      </c>
      <c r="V1669" t="s">
        <v>41</v>
      </c>
      <c r="W1669" t="s">
        <v>42</v>
      </c>
      <c r="X1669" t="s">
        <v>115</v>
      </c>
    </row>
    <row r="1670" spans="1:24" x14ac:dyDescent="0.45">
      <c r="A1670" t="s">
        <v>8502</v>
      </c>
      <c r="E1670" t="s">
        <v>8504</v>
      </c>
      <c r="G1670" s="45">
        <v>18759114</v>
      </c>
      <c r="H1670" t="s">
        <v>8507</v>
      </c>
      <c r="I1670" s="6" t="s">
        <v>29</v>
      </c>
      <c r="K1670" t="s">
        <v>2332</v>
      </c>
      <c r="L1670" s="32" t="s">
        <v>2585</v>
      </c>
      <c r="M1670" s="1" t="s">
        <v>8508</v>
      </c>
      <c r="N1670" t="s">
        <v>8509</v>
      </c>
      <c r="O1670" t="s">
        <v>34</v>
      </c>
      <c r="R1670" t="s">
        <v>50</v>
      </c>
      <c r="S1670" t="s">
        <v>38</v>
      </c>
      <c r="T1670" t="s">
        <v>93</v>
      </c>
      <c r="U1670" t="s">
        <v>40</v>
      </c>
      <c r="W1670" s="1" t="s">
        <v>8510</v>
      </c>
    </row>
    <row r="1671" spans="1:24" x14ac:dyDescent="0.45">
      <c r="A1671" t="s">
        <v>8511</v>
      </c>
      <c r="B1671" t="s">
        <v>25</v>
      </c>
      <c r="C1671" t="s">
        <v>25</v>
      </c>
      <c r="D1671" t="s">
        <v>8512</v>
      </c>
      <c r="E1671" t="s">
        <v>8513</v>
      </c>
      <c r="F1671">
        <v>10.1111</v>
      </c>
      <c r="G1671" s="45">
        <v>14679191</v>
      </c>
      <c r="H1671" t="s">
        <v>8514</v>
      </c>
      <c r="I1671" s="6" t="s">
        <v>29</v>
      </c>
      <c r="J1671" t="s">
        <v>8515</v>
      </c>
      <c r="K1671" s="9" t="s">
        <v>31</v>
      </c>
      <c r="L1671" s="32" t="s">
        <v>76</v>
      </c>
      <c r="M1671" t="str">
        <f>"http://onlinelibrary.wiley.com/page/journal/"&amp;G1671&amp;"/homepage/FundedAccess.html"</f>
        <v>http://onlinelibrary.wiley.com/page/journal/14679191/homepage/FundedAccess.html</v>
      </c>
      <c r="N1671" t="s">
        <v>33</v>
      </c>
      <c r="O1671" t="s">
        <v>34</v>
      </c>
      <c r="P1671" t="s">
        <v>35</v>
      </c>
      <c r="Q1671" t="s">
        <v>36</v>
      </c>
      <c r="R1671" t="s">
        <v>172</v>
      </c>
      <c r="S1671" t="s">
        <v>38</v>
      </c>
      <c r="T1671" t="s">
        <v>39</v>
      </c>
      <c r="U1671" t="s">
        <v>40</v>
      </c>
      <c r="V1671" t="s">
        <v>81</v>
      </c>
      <c r="W1671" t="s">
        <v>42</v>
      </c>
      <c r="X1671" t="s">
        <v>43</v>
      </c>
    </row>
    <row r="1672" spans="1:24" x14ac:dyDescent="0.45">
      <c r="A1672" t="s">
        <v>8516</v>
      </c>
      <c r="B1672" t="s">
        <v>25</v>
      </c>
      <c r="C1672" t="s">
        <v>25</v>
      </c>
      <c r="D1672" t="s">
        <v>8517</v>
      </c>
      <c r="E1672" t="s">
        <v>8518</v>
      </c>
      <c r="F1672">
        <v>10.1111</v>
      </c>
      <c r="G1672" s="45">
        <v>14679205</v>
      </c>
      <c r="H1672" t="s">
        <v>8519</v>
      </c>
      <c r="I1672" s="6" t="s">
        <v>29</v>
      </c>
      <c r="J1672" t="s">
        <v>8520</v>
      </c>
      <c r="K1672" s="9" t="s">
        <v>31</v>
      </c>
      <c r="L1672" s="32" t="s">
        <v>5250</v>
      </c>
      <c r="M1672" t="str">
        <f>"http://onlinelibrary.wiley.com/page/journal/"&amp;G1672&amp;"/homepage/FundedAccess.html"</f>
        <v>http://onlinelibrary.wiley.com/page/journal/14679205/homepage/FundedAccess.html</v>
      </c>
      <c r="N1672" t="s">
        <v>33</v>
      </c>
      <c r="O1672" t="s">
        <v>34</v>
      </c>
      <c r="P1672" t="s">
        <v>35</v>
      </c>
      <c r="Q1672" t="s">
        <v>36</v>
      </c>
      <c r="R1672" t="s">
        <v>172</v>
      </c>
      <c r="S1672" t="s">
        <v>38</v>
      </c>
      <c r="T1672" t="s">
        <v>39</v>
      </c>
      <c r="U1672" t="s">
        <v>40</v>
      </c>
      <c r="V1672" t="s">
        <v>81</v>
      </c>
      <c r="W1672" t="s">
        <v>42</v>
      </c>
      <c r="X1672" t="s">
        <v>53</v>
      </c>
    </row>
    <row r="1673" spans="1:24" x14ac:dyDescent="0.45">
      <c r="A1673" t="s">
        <v>8521</v>
      </c>
      <c r="B1673" t="s">
        <v>25</v>
      </c>
      <c r="C1673" t="s">
        <v>25</v>
      </c>
      <c r="D1673" t="s">
        <v>8522</v>
      </c>
      <c r="E1673" t="s">
        <v>8523</v>
      </c>
      <c r="F1673">
        <v>10.1111</v>
      </c>
      <c r="G1673" s="45">
        <v>17582237</v>
      </c>
      <c r="H1673" t="s">
        <v>8524</v>
      </c>
      <c r="I1673" s="6" t="s">
        <v>29</v>
      </c>
      <c r="J1673" t="s">
        <v>8525</v>
      </c>
      <c r="K1673" s="9" t="s">
        <v>31</v>
      </c>
      <c r="L1673" s="32" t="s">
        <v>5250</v>
      </c>
      <c r="M1673" t="str">
        <f>"http://onlinelibrary.wiley.com/page/journal/"&amp;G1673&amp;"/homepage/FundedAccess.html"</f>
        <v>http://onlinelibrary.wiley.com/page/journal/17582237/homepage/FundedAccess.html</v>
      </c>
      <c r="N1673" t="s">
        <v>33</v>
      </c>
      <c r="O1673" t="s">
        <v>34</v>
      </c>
      <c r="P1673" t="s">
        <v>35</v>
      </c>
      <c r="Q1673" t="s">
        <v>36</v>
      </c>
      <c r="R1673" t="s">
        <v>37</v>
      </c>
      <c r="S1673" t="s">
        <v>38</v>
      </c>
      <c r="T1673" t="s">
        <v>39</v>
      </c>
      <c r="U1673" t="s">
        <v>40</v>
      </c>
      <c r="V1673" t="s">
        <v>81</v>
      </c>
      <c r="W1673" t="s">
        <v>42</v>
      </c>
      <c r="X1673" t="s">
        <v>8526</v>
      </c>
    </row>
    <row r="1674" spans="1:24" x14ac:dyDescent="0.45">
      <c r="A1674" t="s">
        <v>8527</v>
      </c>
      <c r="B1674" t="s">
        <v>25</v>
      </c>
      <c r="C1674" t="s">
        <v>25</v>
      </c>
      <c r="D1674" t="s">
        <v>8528</v>
      </c>
      <c r="E1674" t="s">
        <v>8529</v>
      </c>
      <c r="F1674">
        <v>10.1111</v>
      </c>
      <c r="G1674" s="45">
        <v>15208583</v>
      </c>
      <c r="H1674" t="s">
        <v>8530</v>
      </c>
      <c r="I1674" s="6" t="s">
        <v>29</v>
      </c>
      <c r="J1674" t="s">
        <v>8531</v>
      </c>
      <c r="K1674" s="9" t="s">
        <v>31</v>
      </c>
      <c r="L1674" s="32" t="s">
        <v>1592</v>
      </c>
      <c r="M1674" t="str">
        <f>"http://onlinelibrary.wiley.com/page/journal/"&amp;G1674&amp;"/homepage/FundedAccess.html"</f>
        <v>http://onlinelibrary.wiley.com/page/journal/15208583/homepage/FundedAccess.html</v>
      </c>
      <c r="N1674" t="s">
        <v>33</v>
      </c>
      <c r="O1674" t="s">
        <v>34</v>
      </c>
      <c r="P1674" t="s">
        <v>35</v>
      </c>
      <c r="Q1674" t="s">
        <v>36</v>
      </c>
      <c r="R1674" t="s">
        <v>172</v>
      </c>
      <c r="S1674" t="s">
        <v>38</v>
      </c>
      <c r="T1674" t="s">
        <v>39</v>
      </c>
      <c r="U1674" t="s">
        <v>40</v>
      </c>
      <c r="V1674" t="s">
        <v>81</v>
      </c>
      <c r="W1674" t="s">
        <v>42</v>
      </c>
      <c r="X1674" t="s">
        <v>8526</v>
      </c>
    </row>
    <row r="1675" spans="1:24" x14ac:dyDescent="0.45">
      <c r="A1675" t="s">
        <v>8532</v>
      </c>
      <c r="B1675" t="s">
        <v>25</v>
      </c>
      <c r="C1675" t="s">
        <v>25</v>
      </c>
      <c r="D1675" t="s">
        <v>8533</v>
      </c>
      <c r="E1675" t="s">
        <v>8534</v>
      </c>
      <c r="F1675">
        <v>10.1111</v>
      </c>
      <c r="G1675" s="45">
        <v>10884963</v>
      </c>
      <c r="H1675" t="s">
        <v>8535</v>
      </c>
      <c r="I1675" s="6" t="s">
        <v>29</v>
      </c>
      <c r="J1675" t="s">
        <v>8536</v>
      </c>
      <c r="K1675" s="9" t="s">
        <v>31</v>
      </c>
      <c r="L1675" s="32" t="s">
        <v>1592</v>
      </c>
      <c r="M1675" t="str">
        <f>"http://onlinelibrary.wiley.com/page/journal/"&amp;G1675&amp;"/homepage/FundedAccess.html"</f>
        <v>http://onlinelibrary.wiley.com/page/journal/10884963/homepage/FundedAccess.html</v>
      </c>
      <c r="N1675" t="s">
        <v>33</v>
      </c>
      <c r="O1675" t="s">
        <v>34</v>
      </c>
      <c r="P1675" t="s">
        <v>35</v>
      </c>
      <c r="Q1675" t="s">
        <v>36</v>
      </c>
      <c r="R1675" t="s">
        <v>172</v>
      </c>
      <c r="S1675" t="s">
        <v>38</v>
      </c>
      <c r="T1675" t="s">
        <v>39</v>
      </c>
      <c r="U1675" t="s">
        <v>40</v>
      </c>
      <c r="V1675" t="s">
        <v>41</v>
      </c>
      <c r="W1675" t="s">
        <v>42</v>
      </c>
      <c r="X1675" t="s">
        <v>1182</v>
      </c>
    </row>
    <row r="1676" spans="1:24" x14ac:dyDescent="0.45">
      <c r="A1676" t="s">
        <v>8537</v>
      </c>
      <c r="B1676" t="s">
        <v>25</v>
      </c>
      <c r="C1676" t="s">
        <v>25</v>
      </c>
      <c r="D1676" t="s">
        <v>8538</v>
      </c>
      <c r="E1676" t="s">
        <v>8539</v>
      </c>
      <c r="F1676">
        <v>10.1111</v>
      </c>
      <c r="G1676" s="45">
        <v>19331592</v>
      </c>
      <c r="H1676" t="s">
        <v>8540</v>
      </c>
      <c r="I1676" s="6" t="s">
        <v>29</v>
      </c>
      <c r="J1676" t="s">
        <v>8541</v>
      </c>
      <c r="K1676" s="9" t="s">
        <v>31</v>
      </c>
      <c r="L1676" s="32" t="s">
        <v>5250</v>
      </c>
      <c r="M1676" t="str">
        <f>"http://onlinelibrary.wiley.com/page/journal/"&amp;G1676&amp;"/homepage/FundedAccess.html"</f>
        <v>http://onlinelibrary.wiley.com/page/journal/19331592/homepage/FundedAccess.html</v>
      </c>
      <c r="N1676" t="s">
        <v>33</v>
      </c>
      <c r="O1676" t="s">
        <v>34</v>
      </c>
      <c r="P1676" t="s">
        <v>35</v>
      </c>
      <c r="Q1676" t="s">
        <v>36</v>
      </c>
      <c r="R1676" t="s">
        <v>172</v>
      </c>
      <c r="S1676" t="s">
        <v>38</v>
      </c>
      <c r="T1676" t="s">
        <v>39</v>
      </c>
      <c r="U1676" t="s">
        <v>40</v>
      </c>
      <c r="V1676" t="s">
        <v>80</v>
      </c>
      <c r="W1676" t="s">
        <v>42</v>
      </c>
      <c r="X1676" t="s">
        <v>1182</v>
      </c>
    </row>
    <row r="1677" spans="1:24" x14ac:dyDescent="0.45">
      <c r="A1677" t="s">
        <v>8542</v>
      </c>
      <c r="B1677" t="s">
        <v>25</v>
      </c>
      <c r="C1677" t="s">
        <v>25</v>
      </c>
      <c r="D1677" t="s">
        <v>8543</v>
      </c>
      <c r="E1677" t="s">
        <v>8543</v>
      </c>
      <c r="F1677">
        <v>10.1111</v>
      </c>
      <c r="G1677" s="45">
        <v>17479991</v>
      </c>
      <c r="H1677" t="s">
        <v>8544</v>
      </c>
      <c r="I1677" s="6" t="s">
        <v>29</v>
      </c>
      <c r="J1677" t="s">
        <v>8545</v>
      </c>
      <c r="K1677" s="9" t="s">
        <v>31</v>
      </c>
      <c r="L1677" s="32" t="s">
        <v>5250</v>
      </c>
      <c r="M1677" t="str">
        <f>"http://onlinelibrary.wiley.com/page/journal/"&amp;G1677&amp;"/homepage/FundedAccess.html"</f>
        <v>http://onlinelibrary.wiley.com/page/journal/17479991/homepage/FundedAccess.html</v>
      </c>
      <c r="N1677" t="s">
        <v>33</v>
      </c>
      <c r="O1677" t="s">
        <v>34</v>
      </c>
      <c r="P1677" t="s">
        <v>35</v>
      </c>
      <c r="Q1677" t="s">
        <v>36</v>
      </c>
      <c r="R1677" t="s">
        <v>172</v>
      </c>
      <c r="S1677" t="s">
        <v>38</v>
      </c>
      <c r="T1677" t="s">
        <v>39</v>
      </c>
      <c r="U1677" t="s">
        <v>40</v>
      </c>
      <c r="V1677" t="s">
        <v>41</v>
      </c>
      <c r="W1677" t="s">
        <v>42</v>
      </c>
      <c r="X1677" t="s">
        <v>43</v>
      </c>
    </row>
    <row r="1678" spans="1:24" x14ac:dyDescent="0.45">
      <c r="A1678" t="s">
        <v>8546</v>
      </c>
      <c r="B1678" t="s">
        <v>25</v>
      </c>
      <c r="C1678" t="s">
        <v>25</v>
      </c>
      <c r="D1678" t="s">
        <v>8547</v>
      </c>
      <c r="E1678" t="s">
        <v>8548</v>
      </c>
      <c r="F1678">
        <v>10.1111</v>
      </c>
      <c r="G1678" s="45">
        <v>17511097</v>
      </c>
      <c r="H1678" t="s">
        <v>8549</v>
      </c>
      <c r="I1678" s="6" t="s">
        <v>29</v>
      </c>
      <c r="J1678" t="s">
        <v>8550</v>
      </c>
      <c r="K1678" s="9" t="s">
        <v>31</v>
      </c>
      <c r="L1678" s="32" t="s">
        <v>712</v>
      </c>
      <c r="M1678" t="str">
        <f>"http://onlinelibrary.wiley.com/page/journal/"&amp;G1678&amp;"/homepage/FundedAccess.html"</f>
        <v>http://onlinelibrary.wiley.com/page/journal/17511097/homepage/FundedAccess.html</v>
      </c>
      <c r="N1678" t="s">
        <v>33</v>
      </c>
      <c r="O1678" t="s">
        <v>34</v>
      </c>
      <c r="P1678" t="s">
        <v>35</v>
      </c>
      <c r="Q1678" t="s">
        <v>61</v>
      </c>
      <c r="R1678" t="s">
        <v>50</v>
      </c>
      <c r="S1678" t="s">
        <v>38</v>
      </c>
      <c r="T1678" t="s">
        <v>39</v>
      </c>
      <c r="U1678" t="s">
        <v>8551</v>
      </c>
      <c r="V1678" t="s">
        <v>41</v>
      </c>
      <c r="W1678" t="s">
        <v>42</v>
      </c>
      <c r="X1678" t="s">
        <v>53</v>
      </c>
    </row>
    <row r="1679" spans="1:24" x14ac:dyDescent="0.45">
      <c r="A1679" t="s">
        <v>8552</v>
      </c>
      <c r="B1679" t="s">
        <v>25</v>
      </c>
      <c r="C1679" t="s">
        <v>25</v>
      </c>
      <c r="D1679" t="s">
        <v>8553</v>
      </c>
      <c r="E1679" t="s">
        <v>8554</v>
      </c>
      <c r="F1679">
        <v>10.1111</v>
      </c>
      <c r="G1679" s="45">
        <v>16000781</v>
      </c>
      <c r="H1679" t="s">
        <v>8555</v>
      </c>
      <c r="I1679" s="6" t="s">
        <v>29</v>
      </c>
      <c r="J1679" t="s">
        <v>8556</v>
      </c>
      <c r="K1679" s="9" t="s">
        <v>31</v>
      </c>
      <c r="L1679" s="32" t="s">
        <v>8124</v>
      </c>
      <c r="M1679" t="str">
        <f>"http://onlinelibrary.wiley.com/page/journal/"&amp;G1679&amp;"/homepage/FundedAccess.html"</f>
        <v>http://onlinelibrary.wiley.com/page/journal/16000781/homepage/FundedAccess.html</v>
      </c>
      <c r="N1679" t="s">
        <v>33</v>
      </c>
      <c r="O1679" t="s">
        <v>34</v>
      </c>
      <c r="P1679" t="s">
        <v>35</v>
      </c>
      <c r="Q1679" t="s">
        <v>61</v>
      </c>
      <c r="R1679" t="s">
        <v>172</v>
      </c>
      <c r="S1679" t="s">
        <v>38</v>
      </c>
      <c r="T1679" t="s">
        <v>39</v>
      </c>
      <c r="U1679" t="s">
        <v>40</v>
      </c>
      <c r="V1679" t="s">
        <v>41</v>
      </c>
      <c r="W1679" t="s">
        <v>42</v>
      </c>
      <c r="X1679" t="s">
        <v>53</v>
      </c>
    </row>
    <row r="1680" spans="1:24" x14ac:dyDescent="0.45">
      <c r="A1680" t="s">
        <v>8557</v>
      </c>
      <c r="B1680" t="s">
        <v>25</v>
      </c>
      <c r="C1680" t="s">
        <v>25</v>
      </c>
      <c r="D1680" t="s">
        <v>8558</v>
      </c>
      <c r="E1680" t="s">
        <v>8559</v>
      </c>
      <c r="F1680">
        <v>10.1111</v>
      </c>
      <c r="G1680" s="45">
        <v>14779730</v>
      </c>
      <c r="H1680" t="s">
        <v>8560</v>
      </c>
      <c r="I1680" s="6" t="s">
        <v>29</v>
      </c>
      <c r="J1680" t="s">
        <v>8561</v>
      </c>
      <c r="K1680" s="9" t="s">
        <v>31</v>
      </c>
      <c r="L1680" s="32">
        <v>3030</v>
      </c>
      <c r="M1680" t="str">
        <f>"http://onlinelibrary.wiley.com/page/journal/"&amp;G1680&amp;"/homepage/FundedAccess.html"</f>
        <v>http://onlinelibrary.wiley.com/page/journal/14779730/homepage/FundedAccess.html</v>
      </c>
      <c r="N1680" t="s">
        <v>33</v>
      </c>
      <c r="O1680" t="s">
        <v>34</v>
      </c>
      <c r="P1680" t="s">
        <v>35</v>
      </c>
      <c r="Q1680" t="s">
        <v>61</v>
      </c>
      <c r="R1680" t="s">
        <v>172</v>
      </c>
      <c r="S1680" t="s">
        <v>38</v>
      </c>
      <c r="T1680" t="s">
        <v>39</v>
      </c>
      <c r="U1680" t="s">
        <v>40</v>
      </c>
      <c r="V1680" t="s">
        <v>41</v>
      </c>
      <c r="W1680" t="s">
        <v>42</v>
      </c>
      <c r="X1680" t="s">
        <v>53</v>
      </c>
    </row>
    <row r="1681" spans="1:24" x14ac:dyDescent="0.45">
      <c r="A1681" t="s">
        <v>8562</v>
      </c>
      <c r="B1681" t="s">
        <v>25</v>
      </c>
      <c r="C1681" t="s">
        <v>25</v>
      </c>
      <c r="D1681" t="s">
        <v>8563</v>
      </c>
      <c r="E1681" t="s">
        <v>8564</v>
      </c>
      <c r="F1681">
        <v>10.1111</v>
      </c>
      <c r="G1681" s="45">
        <v>14401835</v>
      </c>
      <c r="H1681" t="s">
        <v>8565</v>
      </c>
      <c r="I1681" s="6" t="s">
        <v>29</v>
      </c>
      <c r="J1681" t="s">
        <v>8566</v>
      </c>
      <c r="K1681" s="9" t="s">
        <v>31</v>
      </c>
      <c r="L1681" s="32" t="s">
        <v>236</v>
      </c>
      <c r="M1681" t="str">
        <f>"http://onlinelibrary.wiley.com/page/journal/"&amp;G1681&amp;"/homepage/FundedAccess.html"</f>
        <v>http://onlinelibrary.wiley.com/page/journal/14401835/homepage/FundedAccess.html</v>
      </c>
      <c r="N1681" t="s">
        <v>33</v>
      </c>
      <c r="O1681" t="s">
        <v>34</v>
      </c>
      <c r="P1681" t="s">
        <v>35</v>
      </c>
      <c r="Q1681" t="s">
        <v>61</v>
      </c>
      <c r="R1681" t="s">
        <v>172</v>
      </c>
      <c r="S1681" t="s">
        <v>38</v>
      </c>
      <c r="T1681" t="s">
        <v>39</v>
      </c>
      <c r="U1681" t="s">
        <v>40</v>
      </c>
      <c r="V1681" t="s">
        <v>41</v>
      </c>
      <c r="W1681" t="s">
        <v>42</v>
      </c>
      <c r="X1681" t="s">
        <v>43</v>
      </c>
    </row>
    <row r="1682" spans="1:24" x14ac:dyDescent="0.45">
      <c r="A1682" t="s">
        <v>8567</v>
      </c>
      <c r="B1682">
        <v>2231</v>
      </c>
      <c r="C1682" t="s">
        <v>25</v>
      </c>
      <c r="D1682" t="s">
        <v>8568</v>
      </c>
      <c r="E1682" t="s">
        <v>8569</v>
      </c>
      <c r="F1682">
        <v>10.100199999999999</v>
      </c>
      <c r="G1682" s="45">
        <v>18626319</v>
      </c>
      <c r="H1682" t="s">
        <v>8570</v>
      </c>
      <c r="I1682" s="6" t="s">
        <v>29</v>
      </c>
      <c r="J1682" s="8" t="s">
        <v>74</v>
      </c>
      <c r="K1682" s="9" t="s">
        <v>31</v>
      </c>
      <c r="L1682" s="32" t="s">
        <v>3064</v>
      </c>
      <c r="M1682" t="str">
        <f>"http://onlinelibrary.wiley.com/page/journal/"&amp;G1682&amp;"/homepage/FundedAccess.html"</f>
        <v>http://onlinelibrary.wiley.com/page/journal/18626319/homepage/FundedAccess.html</v>
      </c>
      <c r="N1682" t="s">
        <v>78</v>
      </c>
      <c r="O1682" t="s">
        <v>34</v>
      </c>
      <c r="P1682" t="s">
        <v>102</v>
      </c>
      <c r="Q1682" t="s">
        <v>61</v>
      </c>
      <c r="R1682" t="s">
        <v>172</v>
      </c>
      <c r="S1682" t="s">
        <v>38</v>
      </c>
      <c r="T1682" t="s">
        <v>39</v>
      </c>
      <c r="U1682" t="s">
        <v>8571</v>
      </c>
      <c r="V1682" t="s">
        <v>41</v>
      </c>
      <c r="W1682" t="s">
        <v>42</v>
      </c>
      <c r="X1682" t="s">
        <v>53</v>
      </c>
    </row>
    <row r="1683" spans="1:24" x14ac:dyDescent="0.45">
      <c r="A1683" t="s">
        <v>8572</v>
      </c>
      <c r="B1683">
        <v>2232</v>
      </c>
      <c r="C1683" t="s">
        <v>25</v>
      </c>
      <c r="D1683" t="s">
        <v>8573</v>
      </c>
      <c r="E1683" t="s">
        <v>8574</v>
      </c>
      <c r="F1683">
        <v>10.100199999999999</v>
      </c>
      <c r="G1683" s="45">
        <v>15213951</v>
      </c>
      <c r="H1683" t="s">
        <v>8575</v>
      </c>
      <c r="I1683" s="6" t="s">
        <v>29</v>
      </c>
      <c r="J1683" s="8" t="s">
        <v>74</v>
      </c>
      <c r="K1683" s="9" t="s">
        <v>31</v>
      </c>
      <c r="L1683" s="32" t="s">
        <v>1066</v>
      </c>
      <c r="M1683" t="str">
        <f>"http://onlinelibrary.wiley.com/page/journal/"&amp;G1683&amp;"/homepage/FundedAccess.html"</f>
        <v>http://onlinelibrary.wiley.com/page/journal/15213951/homepage/FundedAccess.html</v>
      </c>
      <c r="N1683" t="s">
        <v>78</v>
      </c>
      <c r="O1683" t="s">
        <v>34</v>
      </c>
      <c r="P1683" t="s">
        <v>102</v>
      </c>
      <c r="Q1683" t="s">
        <v>61</v>
      </c>
      <c r="R1683" t="s">
        <v>172</v>
      </c>
      <c r="S1683" t="s">
        <v>38</v>
      </c>
      <c r="T1683" t="s">
        <v>39</v>
      </c>
      <c r="U1683" t="s">
        <v>8576</v>
      </c>
      <c r="V1683" t="s">
        <v>41</v>
      </c>
      <c r="W1683" t="s">
        <v>42</v>
      </c>
      <c r="X1683" t="s">
        <v>53</v>
      </c>
    </row>
    <row r="1684" spans="1:24" x14ac:dyDescent="0.45">
      <c r="A1684" t="s">
        <v>8577</v>
      </c>
      <c r="B1684">
        <v>2139</v>
      </c>
      <c r="C1684" t="s">
        <v>25</v>
      </c>
      <c r="D1684" t="s">
        <v>8578</v>
      </c>
      <c r="E1684" t="s">
        <v>8579</v>
      </c>
      <c r="F1684">
        <v>10.100199999999999</v>
      </c>
      <c r="G1684" s="45">
        <v>18626270</v>
      </c>
      <c r="H1684" t="s">
        <v>8580</v>
      </c>
      <c r="I1684" s="6" t="s">
        <v>29</v>
      </c>
      <c r="J1684" s="8" t="s">
        <v>74</v>
      </c>
      <c r="K1684" s="9" t="s">
        <v>31</v>
      </c>
      <c r="L1684" s="32" t="s">
        <v>101</v>
      </c>
      <c r="M1684" t="str">
        <f>"http://onlinelibrary.wiley.com/page/journal/"&amp;G1684&amp;"/homepage/FundedAccess.html"</f>
        <v>http://onlinelibrary.wiley.com/page/journal/18626270/homepage/FundedAccess.html</v>
      </c>
      <c r="N1684" t="s">
        <v>78</v>
      </c>
      <c r="O1684" t="s">
        <v>34</v>
      </c>
      <c r="P1684" t="s">
        <v>102</v>
      </c>
      <c r="Q1684" t="s">
        <v>61</v>
      </c>
      <c r="R1684" t="s">
        <v>172</v>
      </c>
      <c r="S1684" t="s">
        <v>38</v>
      </c>
      <c r="T1684" t="s">
        <v>39</v>
      </c>
      <c r="U1684" t="s">
        <v>8581</v>
      </c>
      <c r="V1684" t="s">
        <v>41</v>
      </c>
      <c r="W1684" t="s">
        <v>42</v>
      </c>
      <c r="X1684" t="s">
        <v>53</v>
      </c>
    </row>
    <row r="1685" spans="1:24" x14ac:dyDescent="0.45">
      <c r="A1685" t="s">
        <v>8582</v>
      </c>
      <c r="B1685">
        <v>2007</v>
      </c>
      <c r="C1685" t="s">
        <v>25</v>
      </c>
      <c r="D1685" t="s">
        <v>8583</v>
      </c>
      <c r="E1685" t="s">
        <v>8584</v>
      </c>
      <c r="F1685">
        <v>10.100199999999999</v>
      </c>
      <c r="G1685" s="45">
        <v>15213943</v>
      </c>
      <c r="H1685" t="s">
        <v>8585</v>
      </c>
      <c r="I1685" t="s">
        <v>86</v>
      </c>
      <c r="J1685" t="s">
        <v>77</v>
      </c>
      <c r="K1685" s="9" t="s">
        <v>31</v>
      </c>
      <c r="L1685" s="32" t="s">
        <v>8586</v>
      </c>
      <c r="M1685" t="s">
        <v>77</v>
      </c>
      <c r="N1685" t="s">
        <v>78</v>
      </c>
      <c r="O1685" t="s">
        <v>34</v>
      </c>
      <c r="P1685" t="s">
        <v>102</v>
      </c>
      <c r="Q1685" t="s">
        <v>61</v>
      </c>
      <c r="R1685" t="s">
        <v>172</v>
      </c>
      <c r="S1685" t="s">
        <v>38</v>
      </c>
      <c r="T1685" t="s">
        <v>93</v>
      </c>
      <c r="U1685" t="s">
        <v>8587</v>
      </c>
      <c r="V1685" t="s">
        <v>81</v>
      </c>
      <c r="W1685" t="s">
        <v>42</v>
      </c>
      <c r="X1685" t="s">
        <v>115</v>
      </c>
    </row>
    <row r="1686" spans="1:24" x14ac:dyDescent="0.45">
      <c r="A1686" t="s">
        <v>8588</v>
      </c>
      <c r="B1686" t="s">
        <v>25</v>
      </c>
      <c r="C1686" t="s">
        <v>25</v>
      </c>
      <c r="D1686" t="s">
        <v>8589</v>
      </c>
      <c r="E1686" t="s">
        <v>8590</v>
      </c>
      <c r="F1686">
        <v>10.1111</v>
      </c>
      <c r="G1686" s="45">
        <v>13993054</v>
      </c>
      <c r="H1686" t="s">
        <v>8591</v>
      </c>
      <c r="I1686" s="6" t="s">
        <v>29</v>
      </c>
      <c r="J1686" t="s">
        <v>8592</v>
      </c>
      <c r="K1686" s="9" t="s">
        <v>31</v>
      </c>
      <c r="L1686" s="32" t="s">
        <v>3525</v>
      </c>
      <c r="M1686" t="str">
        <f>"http://onlinelibrary.wiley.com/page/journal/"&amp;G1686&amp;"/homepage/FundedAccess.html"</f>
        <v>http://onlinelibrary.wiley.com/page/journal/13993054/homepage/FundedAccess.html</v>
      </c>
      <c r="N1686" t="s">
        <v>33</v>
      </c>
      <c r="O1686" t="s">
        <v>34</v>
      </c>
      <c r="P1686" t="s">
        <v>35</v>
      </c>
      <c r="Q1686" t="s">
        <v>61</v>
      </c>
      <c r="R1686" t="s">
        <v>111</v>
      </c>
      <c r="S1686" t="s">
        <v>38</v>
      </c>
      <c r="T1686" t="s">
        <v>39</v>
      </c>
      <c r="U1686" t="s">
        <v>40</v>
      </c>
      <c r="V1686" t="s">
        <v>41</v>
      </c>
      <c r="W1686" t="s">
        <v>42</v>
      </c>
      <c r="X1686" t="s">
        <v>53</v>
      </c>
    </row>
    <row r="1687" spans="1:24" x14ac:dyDescent="0.45">
      <c r="A1687" t="s">
        <v>8593</v>
      </c>
      <c r="B1687" t="s">
        <v>25</v>
      </c>
      <c r="C1687" t="s">
        <v>25</v>
      </c>
      <c r="D1687" t="s">
        <v>8594</v>
      </c>
      <c r="E1687" t="s">
        <v>8595</v>
      </c>
      <c r="F1687">
        <v>10.1111</v>
      </c>
      <c r="G1687" s="45">
        <v>13653032</v>
      </c>
      <c r="H1687" t="s">
        <v>8596</v>
      </c>
      <c r="I1687" s="6" t="s">
        <v>29</v>
      </c>
      <c r="J1687" t="s">
        <v>8597</v>
      </c>
      <c r="K1687" s="9" t="s">
        <v>31</v>
      </c>
      <c r="L1687" s="32" t="s">
        <v>3510</v>
      </c>
      <c r="M1687" t="str">
        <f>"http://onlinelibrary.wiley.com/page/journal/"&amp;G1687&amp;"/homepage/FundedAccess.html"</f>
        <v>http://onlinelibrary.wiley.com/page/journal/13653032/homepage/FundedAccess.html</v>
      </c>
      <c r="N1687" t="s">
        <v>33</v>
      </c>
      <c r="O1687" t="s">
        <v>34</v>
      </c>
      <c r="P1687" t="s">
        <v>35</v>
      </c>
      <c r="Q1687" t="s">
        <v>61</v>
      </c>
      <c r="R1687" t="s">
        <v>172</v>
      </c>
      <c r="S1687" t="s">
        <v>38</v>
      </c>
      <c r="T1687" t="s">
        <v>39</v>
      </c>
      <c r="U1687" t="s">
        <v>40</v>
      </c>
      <c r="V1687" t="s">
        <v>41</v>
      </c>
      <c r="W1687" t="s">
        <v>42</v>
      </c>
      <c r="X1687" t="s">
        <v>53</v>
      </c>
    </row>
    <row r="1688" spans="1:24" x14ac:dyDescent="0.45">
      <c r="A1688" t="s">
        <v>8598</v>
      </c>
      <c r="B1688" t="s">
        <v>25</v>
      </c>
      <c r="C1688" t="s">
        <v>25</v>
      </c>
      <c r="D1688" t="s">
        <v>8599</v>
      </c>
      <c r="E1688" t="s">
        <v>8599</v>
      </c>
      <c r="F1688">
        <v>10.1111</v>
      </c>
      <c r="G1688" s="45">
        <v>13653032</v>
      </c>
      <c r="H1688" t="s">
        <v>8600</v>
      </c>
      <c r="I1688" t="s">
        <v>46</v>
      </c>
      <c r="J1688" t="s">
        <v>8601</v>
      </c>
      <c r="K1688" t="s">
        <v>109</v>
      </c>
      <c r="L1688" s="32" t="s">
        <v>8602</v>
      </c>
      <c r="M1688" t="s">
        <v>8603</v>
      </c>
      <c r="N1688" t="s">
        <v>46</v>
      </c>
      <c r="O1688" t="s">
        <v>8601</v>
      </c>
      <c r="P1688" t="s">
        <v>35</v>
      </c>
      <c r="Q1688" t="s">
        <v>49</v>
      </c>
      <c r="R1688" t="s">
        <v>80</v>
      </c>
      <c r="S1688" t="s">
        <v>38</v>
      </c>
      <c r="T1688" t="s">
        <v>39</v>
      </c>
      <c r="U1688" t="s">
        <v>40</v>
      </c>
      <c r="V1688" t="s">
        <v>41</v>
      </c>
      <c r="W1688" t="s">
        <v>42</v>
      </c>
      <c r="X1688" t="s">
        <v>53</v>
      </c>
    </row>
    <row r="1689" spans="1:24" x14ac:dyDescent="0.45">
      <c r="A1689" t="s">
        <v>8604</v>
      </c>
      <c r="B1689" t="s">
        <v>25</v>
      </c>
      <c r="C1689" t="s">
        <v>25</v>
      </c>
      <c r="D1689" t="s">
        <v>8605</v>
      </c>
      <c r="E1689" t="s">
        <v>8606</v>
      </c>
      <c r="F1689">
        <v>10.100199999999999</v>
      </c>
      <c r="G1689" s="45">
        <v>14712865</v>
      </c>
      <c r="H1689" t="s">
        <v>8607</v>
      </c>
      <c r="I1689" s="6" t="s">
        <v>29</v>
      </c>
      <c r="K1689" s="9" t="s">
        <v>31</v>
      </c>
      <c r="L1689" s="32" t="s">
        <v>32</v>
      </c>
      <c r="M1689" t="str">
        <f>"http://onlinelibrary.wiley.com/page/journal/"&amp;G1689&amp;"/homepage/FundedAccess.html"</f>
        <v>http://onlinelibrary.wiley.com/page/journal/14712865/homepage/FundedAccess.html</v>
      </c>
      <c r="N1689" t="s">
        <v>33</v>
      </c>
      <c r="O1689" t="s">
        <v>34</v>
      </c>
      <c r="P1689" t="s">
        <v>35</v>
      </c>
      <c r="Q1689" t="s">
        <v>61</v>
      </c>
      <c r="R1689" t="s">
        <v>172</v>
      </c>
      <c r="S1689" t="s">
        <v>38</v>
      </c>
      <c r="T1689" t="s">
        <v>39</v>
      </c>
      <c r="U1689" t="s">
        <v>40</v>
      </c>
      <c r="V1689" t="s">
        <v>41</v>
      </c>
      <c r="W1689" t="s">
        <v>42</v>
      </c>
      <c r="X1689" t="s">
        <v>43</v>
      </c>
    </row>
    <row r="1690" spans="1:24" x14ac:dyDescent="0.45">
      <c r="A1690" t="s">
        <v>8608</v>
      </c>
      <c r="B1690" t="s">
        <v>25</v>
      </c>
      <c r="C1690" t="s">
        <v>25</v>
      </c>
      <c r="D1690" t="s">
        <v>8609</v>
      </c>
      <c r="E1690" t="s">
        <v>8610</v>
      </c>
      <c r="F1690">
        <v>10.100199999999999</v>
      </c>
      <c r="G1690" s="45">
        <v>10991565</v>
      </c>
      <c r="H1690" t="s">
        <v>8611</v>
      </c>
      <c r="I1690" s="6" t="s">
        <v>29</v>
      </c>
      <c r="J1690" t="s">
        <v>8612</v>
      </c>
      <c r="K1690" s="9" t="s">
        <v>31</v>
      </c>
      <c r="L1690" s="32" t="s">
        <v>269</v>
      </c>
      <c r="M1690" t="str">
        <f>"http://onlinelibrary.wiley.com/page/journal/"&amp;G1690&amp;"/homepage/FundedAccess.html"</f>
        <v>http://onlinelibrary.wiley.com/page/journal/10991565/homepage/FundedAccess.html</v>
      </c>
      <c r="N1690" t="s">
        <v>33</v>
      </c>
      <c r="O1690" t="s">
        <v>34</v>
      </c>
      <c r="P1690" t="s">
        <v>35</v>
      </c>
      <c r="Q1690" t="s">
        <v>61</v>
      </c>
      <c r="R1690" t="s">
        <v>37</v>
      </c>
      <c r="S1690" t="s">
        <v>38</v>
      </c>
      <c r="T1690" t="s">
        <v>39</v>
      </c>
      <c r="U1690" t="s">
        <v>40</v>
      </c>
      <c r="V1690" t="s">
        <v>41</v>
      </c>
      <c r="W1690" t="s">
        <v>42</v>
      </c>
      <c r="X1690" t="s">
        <v>53</v>
      </c>
    </row>
    <row r="1691" spans="1:24" x14ac:dyDescent="0.45">
      <c r="A1691" t="s">
        <v>8613</v>
      </c>
      <c r="B1691" t="s">
        <v>25</v>
      </c>
      <c r="C1691" t="s">
        <v>25</v>
      </c>
      <c r="D1691" t="s">
        <v>8614</v>
      </c>
      <c r="E1691" t="s">
        <v>8615</v>
      </c>
      <c r="F1691">
        <v>10.100199999999999</v>
      </c>
      <c r="G1691" s="45">
        <v>10991573</v>
      </c>
      <c r="H1691" t="s">
        <v>8616</v>
      </c>
      <c r="I1691" s="6" t="s">
        <v>29</v>
      </c>
      <c r="J1691" t="s">
        <v>8617</v>
      </c>
      <c r="K1691" s="9" t="s">
        <v>31</v>
      </c>
      <c r="L1691" s="32" t="s">
        <v>10225</v>
      </c>
      <c r="M1691" t="str">
        <f>"http://onlinelibrary.wiley.com/page/journal/"&amp;G1691&amp;"/homepage/FundedAccess.html"</f>
        <v>http://onlinelibrary.wiley.com/page/journal/10991573/homepage/FundedAccess.html</v>
      </c>
      <c r="N1691" t="s">
        <v>33</v>
      </c>
      <c r="O1691" t="s">
        <v>34</v>
      </c>
      <c r="P1691" t="s">
        <v>35</v>
      </c>
      <c r="Q1691" t="s">
        <v>61</v>
      </c>
      <c r="R1691" t="s">
        <v>172</v>
      </c>
      <c r="S1691" t="s">
        <v>38</v>
      </c>
      <c r="T1691" t="s">
        <v>39</v>
      </c>
      <c r="U1691" t="s">
        <v>40</v>
      </c>
      <c r="V1691" t="s">
        <v>41</v>
      </c>
      <c r="W1691" t="s">
        <v>42</v>
      </c>
      <c r="X1691" t="s">
        <v>53</v>
      </c>
    </row>
    <row r="1692" spans="1:24" x14ac:dyDescent="0.45">
      <c r="A1692" t="s">
        <v>8618</v>
      </c>
      <c r="B1692" t="s">
        <v>25</v>
      </c>
      <c r="C1692" t="s">
        <v>25</v>
      </c>
      <c r="D1692" t="s">
        <v>8619</v>
      </c>
      <c r="E1692" t="s">
        <v>8620</v>
      </c>
      <c r="F1692">
        <v>10.1111</v>
      </c>
      <c r="G1692" s="45" t="s">
        <v>8621</v>
      </c>
      <c r="H1692" t="s">
        <v>8622</v>
      </c>
      <c r="I1692" s="6" t="s">
        <v>29</v>
      </c>
      <c r="J1692" t="s">
        <v>8623</v>
      </c>
      <c r="K1692" s="9" t="s">
        <v>31</v>
      </c>
      <c r="L1692" s="32" t="s">
        <v>595</v>
      </c>
      <c r="M1692" t="str">
        <f>"http://onlinelibrary.wiley.com/page/journal/"&amp;G1692&amp;"/homepage/FundedAccess.html"</f>
        <v>http://onlinelibrary.wiley.com/page/journal/1755148X/homepage/FundedAccess.html</v>
      </c>
      <c r="N1692" t="s">
        <v>33</v>
      </c>
      <c r="O1692" s="8" t="s">
        <v>34</v>
      </c>
      <c r="P1692" t="s">
        <v>35</v>
      </c>
      <c r="Q1692" t="s">
        <v>61</v>
      </c>
      <c r="R1692" t="s">
        <v>50</v>
      </c>
      <c r="S1692" t="s">
        <v>38</v>
      </c>
      <c r="T1692" t="s">
        <v>39</v>
      </c>
      <c r="U1692" t="s">
        <v>40</v>
      </c>
      <c r="V1692" t="s">
        <v>41</v>
      </c>
      <c r="W1692" t="s">
        <v>42</v>
      </c>
      <c r="X1692" t="s">
        <v>53</v>
      </c>
    </row>
    <row r="1693" spans="1:24" x14ac:dyDescent="0.45">
      <c r="A1693" t="s">
        <v>8624</v>
      </c>
      <c r="B1693" t="s">
        <v>25</v>
      </c>
      <c r="C1693" t="s">
        <v>25</v>
      </c>
      <c r="D1693" t="s">
        <v>8625</v>
      </c>
      <c r="E1693" t="s">
        <v>8626</v>
      </c>
      <c r="F1693">
        <v>10.1111</v>
      </c>
      <c r="G1693" s="45">
        <v>14388677</v>
      </c>
      <c r="H1693" t="s">
        <v>8627</v>
      </c>
      <c r="I1693" s="6" t="s">
        <v>29</v>
      </c>
      <c r="J1693" t="s">
        <v>8628</v>
      </c>
      <c r="K1693" s="9" t="s">
        <v>31</v>
      </c>
      <c r="L1693" s="32" t="s">
        <v>68</v>
      </c>
      <c r="M1693" t="str">
        <f>"http://onlinelibrary.wiley.com/page/journal/"&amp;G1693&amp;"/homepage/FundedAccess.html"</f>
        <v>http://onlinelibrary.wiley.com/page/journal/14388677/homepage/FundedAccess.html</v>
      </c>
      <c r="N1693" t="s">
        <v>33</v>
      </c>
      <c r="O1693" t="s">
        <v>34</v>
      </c>
      <c r="P1693" t="s">
        <v>35</v>
      </c>
      <c r="Q1693" t="s">
        <v>61</v>
      </c>
      <c r="R1693" t="s">
        <v>172</v>
      </c>
      <c r="S1693" t="s">
        <v>38</v>
      </c>
      <c r="T1693" t="s">
        <v>39</v>
      </c>
      <c r="U1693" t="s">
        <v>40</v>
      </c>
      <c r="V1693" t="s">
        <v>41</v>
      </c>
      <c r="W1693" t="s">
        <v>42</v>
      </c>
      <c r="X1693" t="s">
        <v>53</v>
      </c>
    </row>
    <row r="1694" spans="1:24" x14ac:dyDescent="0.45">
      <c r="A1694" t="s">
        <v>8629</v>
      </c>
      <c r="B1694" t="s">
        <v>25</v>
      </c>
      <c r="C1694" t="s">
        <v>25</v>
      </c>
      <c r="D1694" t="s">
        <v>8630</v>
      </c>
      <c r="E1694" t="s">
        <v>8631</v>
      </c>
      <c r="F1694">
        <v>10.1111</v>
      </c>
      <c r="G1694" s="45">
        <v>14388677</v>
      </c>
      <c r="H1694" t="s">
        <v>8632</v>
      </c>
      <c r="I1694" t="s">
        <v>46</v>
      </c>
      <c r="J1694" t="s">
        <v>8633</v>
      </c>
      <c r="K1694" s="9" t="s">
        <v>31</v>
      </c>
      <c r="L1694" s="32" t="s">
        <v>2847</v>
      </c>
      <c r="M1694" t="s">
        <v>8633</v>
      </c>
      <c r="N1694" t="s">
        <v>46</v>
      </c>
      <c r="O1694" t="str">
        <f>"http://onlinelibrary.wiley.com/page/journal/14677652/homepage/open_access_license_and_copyright.htm"</f>
        <v>http://onlinelibrary.wiley.com/page/journal/14677652/homepage/open_access_license_and_copyright.htm</v>
      </c>
      <c r="P1694" t="s">
        <v>35</v>
      </c>
      <c r="Q1694" t="s">
        <v>49</v>
      </c>
      <c r="R1694" t="s">
        <v>111</v>
      </c>
      <c r="S1694" t="s">
        <v>38</v>
      </c>
      <c r="T1694" t="s">
        <v>39</v>
      </c>
      <c r="U1694" t="s">
        <v>40</v>
      </c>
      <c r="V1694" t="s">
        <v>80</v>
      </c>
      <c r="W1694" t="s">
        <v>42</v>
      </c>
      <c r="X1694" t="s">
        <v>53</v>
      </c>
    </row>
    <row r="1695" spans="1:24" x14ac:dyDescent="0.45">
      <c r="A1695" t="s">
        <v>8634</v>
      </c>
      <c r="B1695" t="s">
        <v>25</v>
      </c>
      <c r="C1695" t="s">
        <v>25</v>
      </c>
      <c r="D1695" t="s">
        <v>8635</v>
      </c>
      <c r="E1695" t="s">
        <v>8636</v>
      </c>
      <c r="F1695">
        <v>10.1111</v>
      </c>
      <c r="G1695" s="45">
        <v>14390523</v>
      </c>
      <c r="H1695" t="s">
        <v>8637</v>
      </c>
      <c r="I1695" s="6" t="s">
        <v>29</v>
      </c>
      <c r="J1695" t="s">
        <v>8638</v>
      </c>
      <c r="K1695" s="9" t="s">
        <v>31</v>
      </c>
      <c r="L1695" s="32" t="s">
        <v>10229</v>
      </c>
      <c r="M1695" t="str">
        <f>"http://onlinelibrary.wiley.com/page/journal/"&amp;G1695&amp;"/homepage/FundedAccess.html"</f>
        <v>http://onlinelibrary.wiley.com/page/journal/14390523/homepage/FundedAccess.html</v>
      </c>
      <c r="N1695" t="s">
        <v>33</v>
      </c>
      <c r="O1695" t="s">
        <v>34</v>
      </c>
      <c r="P1695" t="s">
        <v>35</v>
      </c>
      <c r="Q1695" t="s">
        <v>61</v>
      </c>
      <c r="R1695" t="s">
        <v>172</v>
      </c>
      <c r="S1695" t="s">
        <v>38</v>
      </c>
      <c r="T1695" t="s">
        <v>39</v>
      </c>
      <c r="U1695" t="s">
        <v>40</v>
      </c>
      <c r="V1695" t="s">
        <v>41</v>
      </c>
      <c r="W1695" t="s">
        <v>42</v>
      </c>
      <c r="X1695" t="s">
        <v>53</v>
      </c>
    </row>
    <row r="1696" spans="1:24" x14ac:dyDescent="0.45">
      <c r="A1696" t="s">
        <v>8639</v>
      </c>
      <c r="E1696" t="s">
        <v>8640</v>
      </c>
      <c r="F1696">
        <v>10.100199999999999</v>
      </c>
      <c r="G1696" s="45">
        <v>24754455</v>
      </c>
      <c r="H1696" t="s">
        <v>8641</v>
      </c>
      <c r="I1696" t="s">
        <v>46</v>
      </c>
      <c r="J1696" t="s">
        <v>8642</v>
      </c>
      <c r="K1696" s="9" t="s">
        <v>31</v>
      </c>
      <c r="L1696" s="32" t="s">
        <v>883</v>
      </c>
      <c r="M1696" t="s">
        <v>8643</v>
      </c>
      <c r="N1696" t="s">
        <v>46</v>
      </c>
      <c r="O1696" t="s">
        <v>8644</v>
      </c>
      <c r="P1696" t="s">
        <v>35</v>
      </c>
      <c r="Q1696" t="s">
        <v>49</v>
      </c>
      <c r="R1696" t="s">
        <v>80</v>
      </c>
      <c r="S1696" t="s">
        <v>38</v>
      </c>
      <c r="T1696" t="s">
        <v>77</v>
      </c>
      <c r="U1696" t="s">
        <v>77</v>
      </c>
      <c r="V1696" t="s">
        <v>41</v>
      </c>
      <c r="W1696" t="s">
        <v>42</v>
      </c>
      <c r="X1696" t="s">
        <v>53</v>
      </c>
    </row>
    <row r="1697" spans="1:24" x14ac:dyDescent="0.45">
      <c r="A1697" t="s">
        <v>8645</v>
      </c>
      <c r="E1697" t="s">
        <v>8646</v>
      </c>
      <c r="G1697" s="45">
        <v>25756265</v>
      </c>
      <c r="H1697" t="s">
        <v>8647</v>
      </c>
      <c r="I1697" t="s">
        <v>46</v>
      </c>
      <c r="J1697" s="1" t="s">
        <v>508</v>
      </c>
      <c r="K1697" s="9" t="s">
        <v>48</v>
      </c>
      <c r="L1697" s="32" t="s">
        <v>436</v>
      </c>
      <c r="P1697" t="s">
        <v>35</v>
      </c>
      <c r="Q1697" t="s">
        <v>49</v>
      </c>
      <c r="R1697" t="s">
        <v>111</v>
      </c>
      <c r="S1697" t="s">
        <v>38</v>
      </c>
      <c r="T1697" t="s">
        <v>39</v>
      </c>
      <c r="U1697" t="s">
        <v>40</v>
      </c>
      <c r="V1697" t="s">
        <v>41</v>
      </c>
      <c r="W1697" t="s">
        <v>42</v>
      </c>
      <c r="X1697" t="s">
        <v>53</v>
      </c>
    </row>
    <row r="1698" spans="1:24" x14ac:dyDescent="0.45">
      <c r="A1698" t="s">
        <v>8648</v>
      </c>
      <c r="B1698" t="s">
        <v>25</v>
      </c>
      <c r="C1698" t="s">
        <v>25</v>
      </c>
      <c r="D1698" t="s">
        <v>8649</v>
      </c>
      <c r="E1698" t="s">
        <v>8650</v>
      </c>
      <c r="F1698">
        <v>10.1111</v>
      </c>
      <c r="G1698" s="45">
        <v>13653059</v>
      </c>
      <c r="H1698" t="s">
        <v>8651</v>
      </c>
      <c r="I1698" s="6" t="s">
        <v>29</v>
      </c>
      <c r="J1698" t="s">
        <v>8652</v>
      </c>
      <c r="K1698" s="9" t="s">
        <v>31</v>
      </c>
      <c r="L1698" s="32" t="s">
        <v>8421</v>
      </c>
      <c r="M1698" t="str">
        <f>"http://onlinelibrary.wiley.com/page/journal/"&amp;G1698&amp;"/homepage/FundedAccess.html"</f>
        <v>http://onlinelibrary.wiley.com/page/journal/13653059/homepage/FundedAccess.html</v>
      </c>
      <c r="N1698" t="s">
        <v>33</v>
      </c>
      <c r="O1698" t="s">
        <v>34</v>
      </c>
      <c r="P1698" t="s">
        <v>35</v>
      </c>
      <c r="Q1698" t="s">
        <v>61</v>
      </c>
      <c r="R1698" t="s">
        <v>50</v>
      </c>
      <c r="S1698" t="s">
        <v>38</v>
      </c>
      <c r="T1698" t="s">
        <v>39</v>
      </c>
      <c r="U1698" t="s">
        <v>40</v>
      </c>
      <c r="V1698" t="s">
        <v>41</v>
      </c>
      <c r="W1698" t="s">
        <v>42</v>
      </c>
      <c r="X1698" t="s">
        <v>53</v>
      </c>
    </row>
    <row r="1699" spans="1:24" x14ac:dyDescent="0.45">
      <c r="A1699" t="s">
        <v>8653</v>
      </c>
      <c r="B1699" t="s">
        <v>25</v>
      </c>
      <c r="C1699" t="s">
        <v>25</v>
      </c>
      <c r="D1699" t="s">
        <v>8654</v>
      </c>
      <c r="E1699" t="s">
        <v>8655</v>
      </c>
      <c r="F1699">
        <v>10.1111</v>
      </c>
      <c r="G1699" s="45">
        <v>14421984</v>
      </c>
      <c r="H1699" t="s">
        <v>8656</v>
      </c>
      <c r="I1699" s="6" t="s">
        <v>29</v>
      </c>
      <c r="J1699" t="s">
        <v>8657</v>
      </c>
      <c r="K1699" s="9" t="s">
        <v>31</v>
      </c>
      <c r="L1699" s="32" t="s">
        <v>279</v>
      </c>
      <c r="M1699" t="str">
        <f>"http://onlinelibrary.wiley.com/page/journal/"&amp;G1699&amp;"/homepage/FundedAccess.html"</f>
        <v>http://onlinelibrary.wiley.com/page/journal/14421984/homepage/FundedAccess.html</v>
      </c>
      <c r="N1699" t="s">
        <v>33</v>
      </c>
      <c r="O1699" t="s">
        <v>34</v>
      </c>
      <c r="P1699" t="s">
        <v>35</v>
      </c>
      <c r="Q1699" t="s">
        <v>61</v>
      </c>
      <c r="R1699" t="s">
        <v>172</v>
      </c>
      <c r="S1699" t="s">
        <v>38</v>
      </c>
      <c r="T1699" t="s">
        <v>39</v>
      </c>
      <c r="U1699" t="s">
        <v>40</v>
      </c>
      <c r="V1699" t="s">
        <v>41</v>
      </c>
      <c r="W1699" t="s">
        <v>42</v>
      </c>
      <c r="X1699" t="s">
        <v>53</v>
      </c>
    </row>
    <row r="1700" spans="1:24" x14ac:dyDescent="0.45">
      <c r="A1700" t="s">
        <v>8658</v>
      </c>
      <c r="B1700" t="s">
        <v>25</v>
      </c>
      <c r="C1700" t="s">
        <v>25</v>
      </c>
      <c r="D1700" t="s">
        <v>8659</v>
      </c>
      <c r="E1700" t="s">
        <v>8660</v>
      </c>
      <c r="F1700">
        <v>10.1111</v>
      </c>
      <c r="G1700" s="45">
        <v>13653040</v>
      </c>
      <c r="H1700" t="s">
        <v>8661</v>
      </c>
      <c r="I1700" s="6" t="s">
        <v>29</v>
      </c>
      <c r="J1700" t="s">
        <v>8662</v>
      </c>
      <c r="K1700" t="s">
        <v>1587</v>
      </c>
      <c r="L1700" s="32" t="s">
        <v>8663</v>
      </c>
      <c r="M1700" t="str">
        <f>"http://onlinelibrary.wiley.com/page/journal/"&amp;G1700&amp;"/homepage/FundedAccess.html"</f>
        <v>http://onlinelibrary.wiley.com/page/journal/13653040/homepage/FundedAccess.html</v>
      </c>
      <c r="N1700" t="s">
        <v>33</v>
      </c>
      <c r="O1700" t="s">
        <v>34</v>
      </c>
      <c r="P1700" t="s">
        <v>35</v>
      </c>
      <c r="Q1700" t="s">
        <v>61</v>
      </c>
      <c r="R1700" t="s">
        <v>172</v>
      </c>
      <c r="S1700" t="s">
        <v>38</v>
      </c>
      <c r="T1700" t="s">
        <v>39</v>
      </c>
      <c r="U1700" t="s">
        <v>40</v>
      </c>
      <c r="V1700" t="s">
        <v>41</v>
      </c>
      <c r="W1700" t="s">
        <v>42</v>
      </c>
      <c r="X1700" t="s">
        <v>53</v>
      </c>
    </row>
    <row r="1701" spans="1:24" x14ac:dyDescent="0.45">
      <c r="A1701" t="s">
        <v>8664</v>
      </c>
      <c r="E1701" t="s">
        <v>8665</v>
      </c>
      <c r="F1701">
        <v>10.100199999999999</v>
      </c>
      <c r="G1701" s="45">
        <v>25722611</v>
      </c>
      <c r="H1701" t="s">
        <v>8666</v>
      </c>
      <c r="I1701" t="s">
        <v>46</v>
      </c>
      <c r="J1701" s="8" t="s">
        <v>8667</v>
      </c>
      <c r="K1701" s="9" t="s">
        <v>31</v>
      </c>
      <c r="L1701" s="32" t="s">
        <v>757</v>
      </c>
      <c r="M1701" t="s">
        <v>8668</v>
      </c>
      <c r="N1701" t="s">
        <v>33</v>
      </c>
      <c r="O1701" t="s">
        <v>34</v>
      </c>
      <c r="P1701" t="s">
        <v>35</v>
      </c>
      <c r="Q1701" t="s">
        <v>49</v>
      </c>
      <c r="R1701" t="s">
        <v>50</v>
      </c>
      <c r="S1701" t="s">
        <v>38</v>
      </c>
      <c r="T1701" t="s">
        <v>39</v>
      </c>
      <c r="U1701" t="s">
        <v>40</v>
      </c>
      <c r="V1701" t="s">
        <v>41</v>
      </c>
      <c r="W1701" t="s">
        <v>42</v>
      </c>
      <c r="X1701" t="s">
        <v>53</v>
      </c>
    </row>
    <row r="1702" spans="1:24" x14ac:dyDescent="0.45">
      <c r="A1702" t="s">
        <v>8669</v>
      </c>
      <c r="B1702">
        <v>2410</v>
      </c>
      <c r="C1702" t="s">
        <v>25</v>
      </c>
      <c r="D1702" t="s">
        <v>8670</v>
      </c>
      <c r="E1702" t="s">
        <v>8671</v>
      </c>
      <c r="F1702">
        <v>10.100199999999999</v>
      </c>
      <c r="G1702" s="45">
        <v>16128869</v>
      </c>
      <c r="H1702" t="s">
        <v>8672</v>
      </c>
      <c r="I1702" s="6" t="s">
        <v>29</v>
      </c>
      <c r="J1702" s="8" t="s">
        <v>74</v>
      </c>
      <c r="K1702" s="9" t="s">
        <v>31</v>
      </c>
      <c r="L1702" s="32" t="s">
        <v>5774</v>
      </c>
      <c r="M1702" t="str">
        <f>"http://onlinelibrary.wiley.com/page/journal/"&amp;G1702&amp;"/homepage/FundedAccess.html"</f>
        <v>http://onlinelibrary.wiley.com/page/journal/16128869/homepage/FundedAccess.html</v>
      </c>
      <c r="N1702" t="s">
        <v>78</v>
      </c>
      <c r="O1702" t="s">
        <v>34</v>
      </c>
      <c r="P1702" t="s">
        <v>102</v>
      </c>
      <c r="Q1702" t="s">
        <v>61</v>
      </c>
      <c r="R1702" t="s">
        <v>172</v>
      </c>
      <c r="S1702" t="s">
        <v>38</v>
      </c>
      <c r="T1702" t="s">
        <v>93</v>
      </c>
      <c r="U1702" t="s">
        <v>8673</v>
      </c>
      <c r="V1702" t="s">
        <v>41</v>
      </c>
      <c r="W1702" t="s">
        <v>42</v>
      </c>
      <c r="X1702" t="s">
        <v>53</v>
      </c>
    </row>
    <row r="1703" spans="1:24" x14ac:dyDescent="0.45">
      <c r="A1703" t="s">
        <v>8674</v>
      </c>
      <c r="B1703" t="s">
        <v>25</v>
      </c>
      <c r="C1703" t="s">
        <v>25</v>
      </c>
      <c r="D1703" t="s">
        <v>8675</v>
      </c>
      <c r="E1703">
        <v>0</v>
      </c>
      <c r="F1703">
        <v>10.1111</v>
      </c>
      <c r="G1703" s="45">
        <v>19419635</v>
      </c>
      <c r="H1703" t="s">
        <v>8676</v>
      </c>
      <c r="I1703" t="s">
        <v>86</v>
      </c>
      <c r="J1703" t="s">
        <v>77</v>
      </c>
      <c r="K1703" t="s">
        <v>486</v>
      </c>
      <c r="L1703" s="32" t="s">
        <v>77</v>
      </c>
      <c r="M1703" t="s">
        <v>77</v>
      </c>
      <c r="N1703" t="s">
        <v>78</v>
      </c>
      <c r="O1703" t="s">
        <v>34</v>
      </c>
      <c r="P1703" t="s">
        <v>79</v>
      </c>
      <c r="Q1703" t="s">
        <v>79</v>
      </c>
      <c r="R1703" t="s">
        <v>172</v>
      </c>
      <c r="S1703" t="s">
        <v>38</v>
      </c>
      <c r="T1703" t="s">
        <v>39</v>
      </c>
      <c r="U1703" t="s">
        <v>40</v>
      </c>
      <c r="V1703" t="s">
        <v>41</v>
      </c>
      <c r="W1703" t="s">
        <v>42</v>
      </c>
      <c r="X1703" t="s">
        <v>87</v>
      </c>
    </row>
    <row r="1704" spans="1:24" x14ac:dyDescent="0.45">
      <c r="A1704" t="s">
        <v>8677</v>
      </c>
      <c r="E1704" t="s">
        <v>8678</v>
      </c>
      <c r="F1704">
        <v>10.101599999999999</v>
      </c>
      <c r="G1704" s="45">
        <v>19341563</v>
      </c>
      <c r="H1704" t="s">
        <v>8679</v>
      </c>
      <c r="I1704" s="6" t="s">
        <v>29</v>
      </c>
      <c r="J1704" t="s">
        <v>8680</v>
      </c>
      <c r="K1704" s="9" t="s">
        <v>31</v>
      </c>
      <c r="L1704" s="32" t="s">
        <v>68</v>
      </c>
      <c r="M1704" t="s">
        <v>8680</v>
      </c>
      <c r="N1704" t="s">
        <v>33</v>
      </c>
      <c r="O1704" t="s">
        <v>34</v>
      </c>
      <c r="P1704" t="s">
        <v>35</v>
      </c>
      <c r="Q1704" t="s">
        <v>61</v>
      </c>
      <c r="R1704" t="s">
        <v>172</v>
      </c>
      <c r="S1704" t="s">
        <v>38</v>
      </c>
      <c r="T1704" t="s">
        <v>93</v>
      </c>
      <c r="U1704" t="s">
        <v>77</v>
      </c>
      <c r="V1704" t="s">
        <v>80</v>
      </c>
      <c r="W1704" t="s">
        <v>42</v>
      </c>
      <c r="X1704" t="s">
        <v>43</v>
      </c>
    </row>
    <row r="1705" spans="1:24" x14ac:dyDescent="0.45">
      <c r="A1705" t="s">
        <v>8681</v>
      </c>
      <c r="B1705" t="s">
        <v>25</v>
      </c>
      <c r="C1705" t="s">
        <v>25</v>
      </c>
      <c r="D1705" t="s">
        <v>8682</v>
      </c>
      <c r="E1705" t="s">
        <v>8682</v>
      </c>
      <c r="F1705">
        <v>10.100199999999999</v>
      </c>
      <c r="G1705" s="45">
        <v>19442866</v>
      </c>
      <c r="H1705" t="s">
        <v>8683</v>
      </c>
      <c r="I1705" s="6" t="s">
        <v>29</v>
      </c>
      <c r="J1705" t="s">
        <v>8684</v>
      </c>
      <c r="K1705" s="9" t="s">
        <v>31</v>
      </c>
      <c r="L1705" s="32" t="s">
        <v>642</v>
      </c>
      <c r="M1705" t="str">
        <f>"http://onlinelibrary.wiley.com/page/journal/"&amp;G1705&amp;"/homepage/FundedAccess.html"</f>
        <v>http://onlinelibrary.wiley.com/page/journal/19442866/homepage/FundedAccess.html</v>
      </c>
      <c r="N1705" t="s">
        <v>33</v>
      </c>
      <c r="O1705" t="s">
        <v>34</v>
      </c>
      <c r="P1705" t="s">
        <v>35</v>
      </c>
      <c r="Q1705" t="s">
        <v>36</v>
      </c>
      <c r="R1705" t="s">
        <v>172</v>
      </c>
      <c r="S1705" t="s">
        <v>38</v>
      </c>
      <c r="T1705" t="s">
        <v>39</v>
      </c>
      <c r="U1705" t="s">
        <v>40</v>
      </c>
      <c r="V1705" t="s">
        <v>41</v>
      </c>
      <c r="W1705" t="s">
        <v>42</v>
      </c>
      <c r="X1705" t="s">
        <v>43</v>
      </c>
    </row>
    <row r="1706" spans="1:24" x14ac:dyDescent="0.45">
      <c r="A1706" t="s">
        <v>8685</v>
      </c>
      <c r="B1706" t="s">
        <v>25</v>
      </c>
      <c r="C1706" t="s">
        <v>25</v>
      </c>
      <c r="D1706" t="s">
        <v>8686</v>
      </c>
      <c r="E1706" t="s">
        <v>8687</v>
      </c>
      <c r="F1706">
        <v>10.1111</v>
      </c>
      <c r="G1706" s="45">
        <v>15410072</v>
      </c>
      <c r="H1706" t="s">
        <v>8688</v>
      </c>
      <c r="I1706" s="6" t="s">
        <v>29</v>
      </c>
      <c r="J1706" t="s">
        <v>8689</v>
      </c>
      <c r="K1706" s="9" t="s">
        <v>31</v>
      </c>
      <c r="L1706" s="32" t="s">
        <v>1655</v>
      </c>
      <c r="M1706" t="str">
        <f>"http://onlinelibrary.wiley.com/page/journal/"&amp;G1706&amp;"/homepage/FundedAccess.html"</f>
        <v>http://onlinelibrary.wiley.com/page/journal/15410072/homepage/FundedAccess.html</v>
      </c>
      <c r="N1706" t="s">
        <v>33</v>
      </c>
      <c r="O1706" t="s">
        <v>34</v>
      </c>
      <c r="P1706" t="s">
        <v>35</v>
      </c>
      <c r="Q1706" t="s">
        <v>36</v>
      </c>
      <c r="R1706" t="s">
        <v>172</v>
      </c>
      <c r="S1706" t="s">
        <v>38</v>
      </c>
      <c r="T1706" t="s">
        <v>39</v>
      </c>
      <c r="U1706" t="s">
        <v>40</v>
      </c>
      <c r="V1706" t="s">
        <v>41</v>
      </c>
      <c r="W1706" t="s">
        <v>42</v>
      </c>
      <c r="X1706" t="s">
        <v>43</v>
      </c>
    </row>
    <row r="1707" spans="1:24" x14ac:dyDescent="0.45">
      <c r="A1707" t="s">
        <v>8690</v>
      </c>
      <c r="B1707" t="s">
        <v>25</v>
      </c>
      <c r="C1707" t="s">
        <v>25</v>
      </c>
      <c r="D1707" t="s">
        <v>8691</v>
      </c>
      <c r="E1707" t="s">
        <v>8692</v>
      </c>
      <c r="F1707">
        <v>10.1111</v>
      </c>
      <c r="G1707" s="45">
        <v>15552934</v>
      </c>
      <c r="H1707" t="s">
        <v>8693</v>
      </c>
      <c r="I1707" s="6" t="s">
        <v>29</v>
      </c>
      <c r="J1707" s="8" t="s">
        <v>74</v>
      </c>
      <c r="K1707" t="s">
        <v>1587</v>
      </c>
      <c r="L1707" s="32" t="s">
        <v>32</v>
      </c>
      <c r="M1707" t="str">
        <f>"http://onlinelibrary.wiley.com/page/journal/"&amp;G1707&amp;"/homepage/FundedAccess.html"</f>
        <v>http://onlinelibrary.wiley.com/page/journal/15552934/homepage/FundedAccess.html</v>
      </c>
      <c r="N1707" t="s">
        <v>78</v>
      </c>
      <c r="O1707" t="s">
        <v>34</v>
      </c>
      <c r="P1707" t="s">
        <v>79</v>
      </c>
      <c r="Q1707" t="s">
        <v>79</v>
      </c>
      <c r="R1707" t="s">
        <v>415</v>
      </c>
      <c r="S1707" t="s">
        <v>38</v>
      </c>
      <c r="T1707" t="s">
        <v>93</v>
      </c>
      <c r="U1707" t="s">
        <v>8694</v>
      </c>
      <c r="V1707" t="s">
        <v>80</v>
      </c>
      <c r="W1707" t="s">
        <v>42</v>
      </c>
      <c r="X1707" t="s">
        <v>43</v>
      </c>
    </row>
    <row r="1708" spans="1:24" x14ac:dyDescent="0.45">
      <c r="A1708" t="s">
        <v>8695</v>
      </c>
      <c r="B1708" t="s">
        <v>25</v>
      </c>
      <c r="C1708" t="s">
        <v>25</v>
      </c>
      <c r="D1708" t="s">
        <v>8696</v>
      </c>
      <c r="E1708" t="s">
        <v>8697</v>
      </c>
      <c r="F1708">
        <v>10.1111</v>
      </c>
      <c r="G1708" s="45">
        <v>14679221</v>
      </c>
      <c r="H1708" t="s">
        <v>8698</v>
      </c>
      <c r="I1708" s="6" t="s">
        <v>29</v>
      </c>
      <c r="J1708" t="s">
        <v>8699</v>
      </c>
      <c r="K1708" s="9" t="s">
        <v>31</v>
      </c>
      <c r="L1708" s="32" t="s">
        <v>1655</v>
      </c>
      <c r="M1708" t="str">
        <f>"http://onlinelibrary.wiley.com/page/journal/"&amp;G1708&amp;"/homepage/FundedAccess.html"</f>
        <v>http://onlinelibrary.wiley.com/page/journal/14679221/homepage/FundedAccess.html</v>
      </c>
      <c r="N1708" t="s">
        <v>33</v>
      </c>
      <c r="O1708" t="s">
        <v>34</v>
      </c>
      <c r="P1708" t="s">
        <v>35</v>
      </c>
      <c r="Q1708" t="s">
        <v>61</v>
      </c>
      <c r="R1708" t="s">
        <v>172</v>
      </c>
      <c r="S1708" t="s">
        <v>38</v>
      </c>
      <c r="T1708" t="s">
        <v>39</v>
      </c>
      <c r="U1708" t="s">
        <v>40</v>
      </c>
      <c r="V1708" t="s">
        <v>80</v>
      </c>
      <c r="W1708" t="s">
        <v>42</v>
      </c>
      <c r="X1708" t="s">
        <v>43</v>
      </c>
    </row>
    <row r="1709" spans="1:24" x14ac:dyDescent="0.45">
      <c r="A1709" t="s">
        <v>8700</v>
      </c>
      <c r="B1709" t="s">
        <v>25</v>
      </c>
      <c r="C1709" t="s">
        <v>25</v>
      </c>
      <c r="D1709" t="s">
        <v>8701</v>
      </c>
      <c r="E1709" t="s">
        <v>8702</v>
      </c>
      <c r="F1709">
        <v>10.1111</v>
      </c>
      <c r="G1709" s="45" t="s">
        <v>8703</v>
      </c>
      <c r="H1709" t="s">
        <v>8704</v>
      </c>
      <c r="I1709" t="s">
        <v>86</v>
      </c>
      <c r="J1709" t="s">
        <v>77</v>
      </c>
      <c r="K1709" s="9" t="s">
        <v>59</v>
      </c>
      <c r="L1709" s="32" t="s">
        <v>77</v>
      </c>
      <c r="M1709" t="s">
        <v>77</v>
      </c>
      <c r="N1709" t="s">
        <v>33</v>
      </c>
      <c r="O1709" t="s">
        <v>34</v>
      </c>
      <c r="P1709" t="s">
        <v>35</v>
      </c>
      <c r="Q1709" t="s">
        <v>61</v>
      </c>
      <c r="R1709" t="s">
        <v>415</v>
      </c>
      <c r="S1709" t="s">
        <v>38</v>
      </c>
      <c r="T1709" t="s">
        <v>93</v>
      </c>
      <c r="U1709" t="s">
        <v>8705</v>
      </c>
      <c r="V1709" t="s">
        <v>81</v>
      </c>
      <c r="W1709" t="s">
        <v>42</v>
      </c>
      <c r="X1709" t="s">
        <v>115</v>
      </c>
    </row>
    <row r="1710" spans="1:24" x14ac:dyDescent="0.45">
      <c r="A1710" t="s">
        <v>8706</v>
      </c>
      <c r="B1710" t="s">
        <v>25</v>
      </c>
      <c r="C1710" t="s">
        <v>25</v>
      </c>
      <c r="D1710" t="s">
        <v>8707</v>
      </c>
      <c r="E1710" t="s">
        <v>8708</v>
      </c>
      <c r="F1710">
        <v>10.100199999999999</v>
      </c>
      <c r="G1710" s="45" t="s">
        <v>8709</v>
      </c>
      <c r="H1710" t="s">
        <v>8710</v>
      </c>
      <c r="I1710" s="6" t="s">
        <v>29</v>
      </c>
      <c r="J1710" t="s">
        <v>8711</v>
      </c>
      <c r="K1710" t="s">
        <v>1794</v>
      </c>
      <c r="L1710" s="32" t="s">
        <v>161</v>
      </c>
      <c r="M1710" t="str">
        <f>"http://onlinelibrary.wiley.com/page/journal/"&amp;G1710&amp;"/homepage/FundedAccess.html"</f>
        <v>http://onlinelibrary.wiley.com/page/journal/1538165X/homepage/FundedAccess.html</v>
      </c>
      <c r="N1710" t="s">
        <v>33</v>
      </c>
      <c r="O1710" t="s">
        <v>34</v>
      </c>
      <c r="P1710" t="s">
        <v>35</v>
      </c>
      <c r="Q1710" t="s">
        <v>36</v>
      </c>
      <c r="R1710" t="s">
        <v>172</v>
      </c>
      <c r="S1710" t="s">
        <v>38</v>
      </c>
      <c r="T1710" t="s">
        <v>39</v>
      </c>
      <c r="U1710" t="s">
        <v>40</v>
      </c>
      <c r="V1710" t="s">
        <v>81</v>
      </c>
      <c r="W1710" t="s">
        <v>42</v>
      </c>
      <c r="X1710" t="s">
        <v>115</v>
      </c>
    </row>
    <row r="1711" spans="1:24" x14ac:dyDescent="0.45">
      <c r="A1711" t="s">
        <v>8712</v>
      </c>
      <c r="B1711" t="s">
        <v>25</v>
      </c>
      <c r="C1711" t="s">
        <v>25</v>
      </c>
      <c r="D1711" t="s">
        <v>8713</v>
      </c>
      <c r="E1711" t="s">
        <v>8714</v>
      </c>
      <c r="F1711">
        <v>10.1111</v>
      </c>
      <c r="G1711" s="45">
        <v>17471346</v>
      </c>
      <c r="H1711" t="s">
        <v>8715</v>
      </c>
      <c r="I1711" s="6" t="s">
        <v>29</v>
      </c>
      <c r="J1711" t="s">
        <v>8716</v>
      </c>
      <c r="K1711" s="9" t="s">
        <v>31</v>
      </c>
      <c r="L1711" s="32">
        <v>2900</v>
      </c>
      <c r="M1711" t="str">
        <f>"http://onlinelibrary.wiley.com/page/journal/"&amp;G1711&amp;"/homepage/FundedAccess.html"</f>
        <v>http://onlinelibrary.wiley.com/page/journal/17471346/homepage/FundedAccess.html</v>
      </c>
      <c r="N1711" t="s">
        <v>33</v>
      </c>
      <c r="O1711" t="s">
        <v>34</v>
      </c>
      <c r="P1711" t="s">
        <v>35</v>
      </c>
      <c r="Q1711" t="s">
        <v>36</v>
      </c>
      <c r="R1711" t="s">
        <v>172</v>
      </c>
      <c r="S1711" t="s">
        <v>38</v>
      </c>
      <c r="T1711" t="s">
        <v>39</v>
      </c>
      <c r="U1711" t="s">
        <v>40</v>
      </c>
      <c r="V1711" t="s">
        <v>41</v>
      </c>
      <c r="W1711" t="s">
        <v>42</v>
      </c>
      <c r="X1711" t="s">
        <v>43</v>
      </c>
    </row>
    <row r="1712" spans="1:24" x14ac:dyDescent="0.45">
      <c r="A1712" t="s">
        <v>8717</v>
      </c>
      <c r="B1712" t="s">
        <v>25</v>
      </c>
      <c r="C1712" t="s">
        <v>25</v>
      </c>
      <c r="D1712" t="s">
        <v>8718</v>
      </c>
      <c r="E1712" t="s">
        <v>8719</v>
      </c>
      <c r="F1712">
        <v>10.100199999999999</v>
      </c>
      <c r="G1712" s="45">
        <v>15480569</v>
      </c>
      <c r="H1712" t="s">
        <v>8720</v>
      </c>
      <c r="I1712" s="6" t="s">
        <v>29</v>
      </c>
      <c r="J1712" t="s">
        <v>8721</v>
      </c>
      <c r="K1712" s="9" t="s">
        <v>31</v>
      </c>
      <c r="L1712" s="32" t="s">
        <v>3485</v>
      </c>
      <c r="M1712" t="str">
        <f>"http://onlinelibrary.wiley.com/page/journal/"&amp;G1712&amp;"/homepage/FundedAccess.html"</f>
        <v>http://onlinelibrary.wiley.com/page/journal/15480569/homepage/FundedAccess.html</v>
      </c>
      <c r="N1712" t="s">
        <v>33</v>
      </c>
      <c r="O1712" t="s">
        <v>34</v>
      </c>
      <c r="P1712" t="s">
        <v>35</v>
      </c>
      <c r="Q1712" t="s">
        <v>61</v>
      </c>
      <c r="R1712" t="s">
        <v>172</v>
      </c>
      <c r="S1712" t="s">
        <v>38</v>
      </c>
      <c r="T1712" t="s">
        <v>39</v>
      </c>
      <c r="U1712" t="s">
        <v>40</v>
      </c>
      <c r="V1712" t="s">
        <v>41</v>
      </c>
      <c r="W1712" t="s">
        <v>42</v>
      </c>
      <c r="X1712" t="s">
        <v>53</v>
      </c>
    </row>
    <row r="1713" spans="1:24" x14ac:dyDescent="0.45">
      <c r="A1713" t="s">
        <v>8722</v>
      </c>
      <c r="B1713" t="s">
        <v>25</v>
      </c>
      <c r="C1713" t="s">
        <v>25</v>
      </c>
      <c r="D1713" t="s">
        <v>8723</v>
      </c>
      <c r="E1713" t="s">
        <v>8724</v>
      </c>
      <c r="F1713">
        <v>10.100199999999999</v>
      </c>
      <c r="G1713" s="45">
        <v>15482634</v>
      </c>
      <c r="H1713" t="s">
        <v>8725</v>
      </c>
      <c r="I1713" s="6" t="s">
        <v>29</v>
      </c>
      <c r="J1713" t="s">
        <v>8726</v>
      </c>
      <c r="K1713" s="9" t="s">
        <v>31</v>
      </c>
      <c r="L1713" s="32" t="s">
        <v>184</v>
      </c>
      <c r="M1713" t="str">
        <f>"http://onlinelibrary.wiley.com/page/journal/"&amp;G1713&amp;"/homepage/FundedAccess.html"</f>
        <v>http://onlinelibrary.wiley.com/page/journal/15482634/homepage/FundedAccess.html</v>
      </c>
      <c r="N1713" t="s">
        <v>33</v>
      </c>
      <c r="O1713" t="s">
        <v>34</v>
      </c>
      <c r="P1713" t="s">
        <v>35</v>
      </c>
      <c r="Q1713" t="s">
        <v>61</v>
      </c>
      <c r="R1713" t="s">
        <v>172</v>
      </c>
      <c r="S1713" t="s">
        <v>38</v>
      </c>
      <c r="T1713" t="s">
        <v>39</v>
      </c>
      <c r="U1713" t="s">
        <v>40</v>
      </c>
      <c r="V1713" t="s">
        <v>41</v>
      </c>
      <c r="W1713" t="s">
        <v>42</v>
      </c>
      <c r="X1713" t="s">
        <v>53</v>
      </c>
    </row>
    <row r="1714" spans="1:24" x14ac:dyDescent="0.45">
      <c r="A1714" t="s">
        <v>8727</v>
      </c>
      <c r="B1714" t="s">
        <v>25</v>
      </c>
      <c r="C1714" t="s">
        <v>25</v>
      </c>
      <c r="D1714" t="s">
        <v>8728</v>
      </c>
      <c r="E1714" t="s">
        <v>8729</v>
      </c>
      <c r="F1714">
        <v>10.100199999999999</v>
      </c>
      <c r="G1714" s="45">
        <v>10970126</v>
      </c>
      <c r="H1714" t="s">
        <v>8730</v>
      </c>
      <c r="I1714" s="6" t="s">
        <v>29</v>
      </c>
      <c r="J1714" s="8" t="s">
        <v>74</v>
      </c>
      <c r="K1714" s="9" t="s">
        <v>31</v>
      </c>
      <c r="L1714" s="32">
        <v>3890</v>
      </c>
      <c r="M1714" t="str">
        <f>"http://onlinelibrary.wiley.com/page/journal/"&amp;G1714&amp;"/homepage/FundedAccess.html"</f>
        <v>http://onlinelibrary.wiley.com/page/journal/10970126/homepage/FundedAccess.html</v>
      </c>
      <c r="N1714" t="s">
        <v>33</v>
      </c>
      <c r="O1714" t="s">
        <v>34</v>
      </c>
      <c r="P1714" t="s">
        <v>35</v>
      </c>
      <c r="Q1714" t="s">
        <v>61</v>
      </c>
      <c r="R1714" t="s">
        <v>80</v>
      </c>
      <c r="S1714" t="s">
        <v>38</v>
      </c>
      <c r="T1714" t="s">
        <v>39</v>
      </c>
      <c r="U1714" t="s">
        <v>8731</v>
      </c>
      <c r="V1714" t="s">
        <v>41</v>
      </c>
      <c r="W1714" t="s">
        <v>42</v>
      </c>
      <c r="X1714" t="s">
        <v>53</v>
      </c>
    </row>
    <row r="1715" spans="1:24" x14ac:dyDescent="0.45">
      <c r="A1715" t="s">
        <v>8732</v>
      </c>
      <c r="B1715" t="s">
        <v>25</v>
      </c>
      <c r="C1715" t="s">
        <v>25</v>
      </c>
      <c r="D1715" t="s">
        <v>8733</v>
      </c>
      <c r="E1715" t="s">
        <v>8734</v>
      </c>
      <c r="F1715">
        <v>10.100199999999999</v>
      </c>
      <c r="G1715" s="45">
        <v>10991581</v>
      </c>
      <c r="H1715" t="s">
        <v>8735</v>
      </c>
      <c r="I1715" s="6" t="s">
        <v>29</v>
      </c>
      <c r="J1715" t="s">
        <v>8736</v>
      </c>
      <c r="K1715" s="9" t="s">
        <v>31</v>
      </c>
      <c r="L1715" s="32" t="s">
        <v>577</v>
      </c>
      <c r="M1715" t="str">
        <f>"http://onlinelibrary.wiley.com/page/journal/"&amp;G1715&amp;"/homepage/FundedAccess.html"</f>
        <v>http://onlinelibrary.wiley.com/page/journal/10991581/homepage/FundedAccess.html</v>
      </c>
      <c r="N1715" t="s">
        <v>33</v>
      </c>
      <c r="O1715" t="s">
        <v>34</v>
      </c>
      <c r="P1715" t="s">
        <v>35</v>
      </c>
      <c r="Q1715" t="s">
        <v>61</v>
      </c>
      <c r="R1715" t="s">
        <v>172</v>
      </c>
      <c r="S1715" t="s">
        <v>38</v>
      </c>
      <c r="T1715" t="s">
        <v>39</v>
      </c>
      <c r="U1715" t="s">
        <v>40</v>
      </c>
      <c r="V1715" t="s">
        <v>41</v>
      </c>
      <c r="W1715" t="s">
        <v>42</v>
      </c>
      <c r="X1715" t="s">
        <v>53</v>
      </c>
    </row>
    <row r="1716" spans="1:24" x14ac:dyDescent="0.45">
      <c r="A1716" t="s">
        <v>8737</v>
      </c>
      <c r="E1716" t="s">
        <v>8738</v>
      </c>
      <c r="G1716" s="45" t="s">
        <v>8739</v>
      </c>
      <c r="H1716" t="s">
        <v>8740</v>
      </c>
      <c r="I1716" s="6" t="s">
        <v>29</v>
      </c>
      <c r="J1716" s="1" t="s">
        <v>294</v>
      </c>
      <c r="K1716" s="9" t="s">
        <v>8741</v>
      </c>
      <c r="L1716" s="32" t="s">
        <v>1241</v>
      </c>
      <c r="M1716" s="1" t="s">
        <v>8742</v>
      </c>
      <c r="N1716" t="s">
        <v>33</v>
      </c>
      <c r="O1716" t="s">
        <v>34</v>
      </c>
      <c r="Q1716" t="s">
        <v>36</v>
      </c>
      <c r="R1716" t="s">
        <v>172</v>
      </c>
      <c r="S1716" t="s">
        <v>38</v>
      </c>
      <c r="T1716" t="s">
        <v>39</v>
      </c>
      <c r="U1716" t="s">
        <v>40</v>
      </c>
      <c r="V1716" t="s">
        <v>41</v>
      </c>
      <c r="W1716" t="s">
        <v>42</v>
      </c>
      <c r="X1716" t="s">
        <v>43</v>
      </c>
    </row>
    <row r="1717" spans="1:24" x14ac:dyDescent="0.45">
      <c r="A1717" t="s">
        <v>8743</v>
      </c>
      <c r="B1717" t="s">
        <v>25</v>
      </c>
      <c r="C1717" t="s">
        <v>25</v>
      </c>
      <c r="D1717" t="s">
        <v>8744</v>
      </c>
      <c r="E1717" t="s">
        <v>8745</v>
      </c>
      <c r="F1717">
        <v>10.1111</v>
      </c>
      <c r="G1717" s="45">
        <v>17284457</v>
      </c>
      <c r="H1717" t="s">
        <v>8746</v>
      </c>
      <c r="I1717" s="6" t="s">
        <v>29</v>
      </c>
      <c r="J1717" t="s">
        <v>8747</v>
      </c>
      <c r="K1717" s="9" t="s">
        <v>31</v>
      </c>
      <c r="L1717" s="32" t="s">
        <v>312</v>
      </c>
      <c r="M1717" t="str">
        <f>"http://onlinelibrary.wiley.com/page/journal/"&amp;G1717&amp;"/homepage/FundedAccess.html"</f>
        <v>http://onlinelibrary.wiley.com/page/journal/17284457/homepage/FundedAccess.html</v>
      </c>
      <c r="N1717" t="s">
        <v>33</v>
      </c>
      <c r="O1717" t="s">
        <v>34</v>
      </c>
      <c r="P1717" t="s">
        <v>35</v>
      </c>
      <c r="Q1717" t="s">
        <v>36</v>
      </c>
      <c r="R1717" t="s">
        <v>37</v>
      </c>
      <c r="S1717" t="s">
        <v>38</v>
      </c>
      <c r="T1717" t="s">
        <v>39</v>
      </c>
      <c r="U1717" t="s">
        <v>40</v>
      </c>
      <c r="V1717" t="s">
        <v>80</v>
      </c>
      <c r="W1717" t="s">
        <v>42</v>
      </c>
      <c r="X1717" t="s">
        <v>43</v>
      </c>
    </row>
    <row r="1718" spans="1:24" x14ac:dyDescent="0.45">
      <c r="A1718" t="s">
        <v>8748</v>
      </c>
      <c r="E1718" t="s">
        <v>8749</v>
      </c>
      <c r="G1718" s="45" t="s">
        <v>8749</v>
      </c>
      <c r="H1718" t="s">
        <v>8750</v>
      </c>
      <c r="I1718" s="6" t="s">
        <v>29</v>
      </c>
      <c r="J1718" s="8" t="s">
        <v>74</v>
      </c>
      <c r="K1718" s="9" t="s">
        <v>31</v>
      </c>
      <c r="L1718" s="32" t="s">
        <v>786</v>
      </c>
      <c r="M1718" s="12" t="s">
        <v>8751</v>
      </c>
      <c r="N1718" t="s">
        <v>33</v>
      </c>
      <c r="O1718" t="s">
        <v>34</v>
      </c>
      <c r="P1718" t="s">
        <v>35</v>
      </c>
      <c r="Q1718" t="s">
        <v>61</v>
      </c>
      <c r="R1718" t="s">
        <v>172</v>
      </c>
      <c r="S1718" t="s">
        <v>38</v>
      </c>
      <c r="T1718" t="s">
        <v>39</v>
      </c>
      <c r="U1718" t="s">
        <v>40</v>
      </c>
      <c r="V1718" t="s">
        <v>41</v>
      </c>
      <c r="W1718" t="s">
        <v>42</v>
      </c>
      <c r="X1718" t="s">
        <v>53</v>
      </c>
    </row>
    <row r="1719" spans="1:24" x14ac:dyDescent="0.45">
      <c r="A1719" t="s">
        <v>8752</v>
      </c>
      <c r="B1719" t="s">
        <v>25</v>
      </c>
      <c r="C1719" t="s">
        <v>25</v>
      </c>
      <c r="D1719" t="s">
        <v>8753</v>
      </c>
      <c r="E1719" t="s">
        <v>8754</v>
      </c>
      <c r="F1719">
        <v>10.100199999999999</v>
      </c>
      <c r="G1719" s="45">
        <v>15448452</v>
      </c>
      <c r="H1719" t="s">
        <v>8755</v>
      </c>
      <c r="I1719" s="6" t="s">
        <v>29</v>
      </c>
      <c r="J1719" t="s">
        <v>8756</v>
      </c>
      <c r="K1719" s="9" t="s">
        <v>31</v>
      </c>
      <c r="L1719" s="32" t="s">
        <v>1459</v>
      </c>
      <c r="M1719" t="str">
        <f>"http://onlinelibrary.wiley.com/page/journal/"&amp;G1719&amp;"/homepage/FundedAccess.html"</f>
        <v>http://onlinelibrary.wiley.com/page/journal/15448452/homepage/FundedAccess.html</v>
      </c>
      <c r="N1719" t="s">
        <v>33</v>
      </c>
      <c r="O1719" t="s">
        <v>34</v>
      </c>
      <c r="P1719" t="s">
        <v>35</v>
      </c>
      <c r="Q1719" t="s">
        <v>36</v>
      </c>
      <c r="R1719" t="s">
        <v>172</v>
      </c>
      <c r="S1719" t="s">
        <v>38</v>
      </c>
      <c r="T1719" t="s">
        <v>39</v>
      </c>
      <c r="U1719" t="s">
        <v>40</v>
      </c>
      <c r="V1719" t="s">
        <v>41</v>
      </c>
      <c r="W1719" t="s">
        <v>42</v>
      </c>
      <c r="X1719" t="s">
        <v>43</v>
      </c>
    </row>
    <row r="1720" spans="1:24" x14ac:dyDescent="0.45">
      <c r="A1720" t="s">
        <v>8757</v>
      </c>
      <c r="E1720" t="s">
        <v>8758</v>
      </c>
      <c r="G1720">
        <v>27705846</v>
      </c>
      <c r="H1720" t="s">
        <v>8759</v>
      </c>
      <c r="I1720" s="6" t="s">
        <v>46</v>
      </c>
      <c r="J1720" s="8" t="s">
        <v>294</v>
      </c>
      <c r="K1720" t="s">
        <v>100</v>
      </c>
      <c r="L1720" s="32" t="s">
        <v>77</v>
      </c>
      <c r="M1720" s="8" t="s">
        <v>8760</v>
      </c>
      <c r="N1720" t="s">
        <v>46</v>
      </c>
      <c r="O1720" t="s">
        <v>34</v>
      </c>
      <c r="P1720" t="s">
        <v>35</v>
      </c>
      <c r="Q1720" t="s">
        <v>49</v>
      </c>
      <c r="R1720" t="s">
        <v>172</v>
      </c>
      <c r="S1720" t="s">
        <v>38</v>
      </c>
      <c r="T1720" t="s">
        <v>39</v>
      </c>
      <c r="U1720" t="s">
        <v>40</v>
      </c>
      <c r="V1720" t="s">
        <v>80</v>
      </c>
      <c r="W1720" t="s">
        <v>42</v>
      </c>
      <c r="X1720" t="s">
        <v>53</v>
      </c>
    </row>
    <row r="1721" spans="1:24" x14ac:dyDescent="0.45">
      <c r="A1721" t="s">
        <v>8761</v>
      </c>
      <c r="B1721" t="s">
        <v>25</v>
      </c>
      <c r="C1721" t="s">
        <v>25</v>
      </c>
      <c r="D1721" t="s">
        <v>8762</v>
      </c>
      <c r="E1721" t="s">
        <v>8762</v>
      </c>
      <c r="F1721">
        <v>10.100199999999999</v>
      </c>
      <c r="G1721" s="45">
        <v>19442858</v>
      </c>
      <c r="H1721" t="s">
        <v>8763</v>
      </c>
      <c r="I1721" s="6" t="s">
        <v>29</v>
      </c>
      <c r="J1721" t="s">
        <v>8764</v>
      </c>
      <c r="K1721" s="9" t="s">
        <v>31</v>
      </c>
      <c r="L1721" s="32" t="s">
        <v>5250</v>
      </c>
      <c r="M1721" t="str">
        <f>"http://onlinelibrary.wiley.com/page/journal/"&amp;G1721&amp;"/homepage/FundedAccess.html"</f>
        <v>http://onlinelibrary.wiley.com/page/journal/19442858/homepage/FundedAccess.html</v>
      </c>
      <c r="N1721" t="s">
        <v>33</v>
      </c>
      <c r="O1721" t="s">
        <v>34</v>
      </c>
      <c r="P1721" t="s">
        <v>35</v>
      </c>
      <c r="Q1721" t="s">
        <v>36</v>
      </c>
      <c r="R1721" t="s">
        <v>37</v>
      </c>
      <c r="S1721" t="s">
        <v>38</v>
      </c>
      <c r="T1721" t="s">
        <v>39</v>
      </c>
      <c r="U1721" t="s">
        <v>40</v>
      </c>
      <c r="V1721" t="s">
        <v>41</v>
      </c>
      <c r="W1721" t="s">
        <v>42</v>
      </c>
      <c r="X1721" t="s">
        <v>43</v>
      </c>
    </row>
    <row r="1722" spans="1:24" x14ac:dyDescent="0.45">
      <c r="A1722" s="38" t="s">
        <v>8765</v>
      </c>
      <c r="B1722" t="s">
        <v>8765</v>
      </c>
      <c r="E1722">
        <v>16874765</v>
      </c>
      <c r="G1722" s="45">
        <v>16874765</v>
      </c>
      <c r="H1722" t="s">
        <v>8766</v>
      </c>
      <c r="I1722" t="s">
        <v>46</v>
      </c>
      <c r="J1722" t="s">
        <v>8767</v>
      </c>
      <c r="K1722" s="9" t="s">
        <v>48</v>
      </c>
      <c r="L1722" s="32" t="s">
        <v>10220</v>
      </c>
      <c r="M1722" t="s">
        <v>8767</v>
      </c>
      <c r="N1722" t="s">
        <v>46</v>
      </c>
      <c r="O1722" t="s">
        <v>34</v>
      </c>
      <c r="P1722" t="s">
        <v>35</v>
      </c>
      <c r="Q1722" t="s">
        <v>49</v>
      </c>
      <c r="R1722" t="s">
        <v>50</v>
      </c>
      <c r="S1722" t="s">
        <v>51</v>
      </c>
      <c r="T1722" t="s">
        <v>39</v>
      </c>
      <c r="U1722" t="s">
        <v>8768</v>
      </c>
      <c r="V1722" t="s">
        <v>41</v>
      </c>
      <c r="W1722" t="s">
        <v>8768</v>
      </c>
      <c r="X1722" t="s">
        <v>53</v>
      </c>
    </row>
    <row r="1723" spans="1:24" x14ac:dyDescent="0.45">
      <c r="A1723" t="s">
        <v>8769</v>
      </c>
      <c r="E1723" s="38" t="s">
        <v>8770</v>
      </c>
      <c r="G1723">
        <v>26422514</v>
      </c>
      <c r="H1723" t="s">
        <v>8771</v>
      </c>
      <c r="I1723" t="s">
        <v>46</v>
      </c>
      <c r="J1723" s="1" t="s">
        <v>508</v>
      </c>
      <c r="K1723" s="9" t="s">
        <v>48</v>
      </c>
      <c r="L1723" s="32" t="s">
        <v>2943</v>
      </c>
      <c r="N1723" s="2" t="s">
        <v>77</v>
      </c>
      <c r="P1723" t="s">
        <v>35</v>
      </c>
      <c r="Q1723" t="s">
        <v>49</v>
      </c>
      <c r="R1723" t="s">
        <v>172</v>
      </c>
      <c r="S1723" s="18" t="s">
        <v>8772</v>
      </c>
      <c r="T1723" t="s">
        <v>39</v>
      </c>
      <c r="U1723" t="s">
        <v>40</v>
      </c>
      <c r="V1723" t="s">
        <v>41</v>
      </c>
      <c r="W1723" t="s">
        <v>42</v>
      </c>
      <c r="X1723" t="s">
        <v>53</v>
      </c>
    </row>
    <row r="1724" spans="1:24" x14ac:dyDescent="0.45">
      <c r="A1724" t="s">
        <v>8773</v>
      </c>
      <c r="G1724" s="45">
        <v>23987324</v>
      </c>
      <c r="H1724" t="s">
        <v>8774</v>
      </c>
      <c r="I1724" t="s">
        <v>46</v>
      </c>
      <c r="J1724" t="s">
        <v>8775</v>
      </c>
      <c r="K1724" t="s">
        <v>10298</v>
      </c>
      <c r="L1724" s="32">
        <v>2500</v>
      </c>
      <c r="M1724" t="str">
        <f>"http://onlinelibrary.wiley.com/page/journal/"&amp;G1724&amp;"/homepage/FundedAccess.html"</f>
        <v>http://onlinelibrary.wiley.com/page/journal/23987324/homepage/FundedAccess.html</v>
      </c>
      <c r="N1724" t="s">
        <v>46</v>
      </c>
      <c r="O1724" t="s">
        <v>8775</v>
      </c>
      <c r="P1724" t="s">
        <v>35</v>
      </c>
      <c r="Q1724" t="s">
        <v>49</v>
      </c>
      <c r="R1724" t="s">
        <v>37</v>
      </c>
      <c r="S1724" t="s">
        <v>38</v>
      </c>
      <c r="T1724" t="s">
        <v>39</v>
      </c>
      <c r="U1724" t="s">
        <v>40</v>
      </c>
      <c r="V1724" t="s">
        <v>41</v>
      </c>
      <c r="W1724" t="s">
        <v>42</v>
      </c>
      <c r="X1724" t="s">
        <v>53</v>
      </c>
    </row>
    <row r="1725" spans="1:24" x14ac:dyDescent="0.45">
      <c r="A1725" t="s">
        <v>8776</v>
      </c>
      <c r="E1725" t="s">
        <v>8777</v>
      </c>
      <c r="G1725" s="45">
        <v>29979684</v>
      </c>
      <c r="H1725" t="s">
        <v>8778</v>
      </c>
      <c r="I1725" s="6" t="s">
        <v>46</v>
      </c>
      <c r="J1725" s="1" t="s">
        <v>8779</v>
      </c>
      <c r="K1725" s="6" t="s">
        <v>59</v>
      </c>
      <c r="L1725" s="32" t="s">
        <v>232</v>
      </c>
      <c r="M1725" s="1" t="s">
        <v>8779</v>
      </c>
      <c r="N1725" t="s">
        <v>46</v>
      </c>
      <c r="O1725" t="s">
        <v>34</v>
      </c>
      <c r="P1725" t="s">
        <v>35</v>
      </c>
      <c r="Q1725" s="2" t="s">
        <v>77</v>
      </c>
      <c r="R1725" t="s">
        <v>80</v>
      </c>
      <c r="S1725" s="1" t="s">
        <v>8780</v>
      </c>
      <c r="T1725" t="s">
        <v>39</v>
      </c>
      <c r="U1725" s="1" t="s">
        <v>8780</v>
      </c>
      <c r="V1725" t="s">
        <v>41</v>
      </c>
      <c r="W1725" s="1" t="s">
        <v>8780</v>
      </c>
      <c r="X1725" t="s">
        <v>43</v>
      </c>
    </row>
    <row r="1726" spans="1:24" x14ac:dyDescent="0.45">
      <c r="A1726" t="s">
        <v>8350</v>
      </c>
      <c r="B1726" t="s">
        <v>25</v>
      </c>
      <c r="C1726" t="s">
        <v>25</v>
      </c>
      <c r="D1726" t="s">
        <v>8781</v>
      </c>
      <c r="E1726" t="s">
        <v>8782</v>
      </c>
      <c r="F1726">
        <v>10.100199999999999</v>
      </c>
      <c r="G1726" s="45">
        <v>10970223</v>
      </c>
      <c r="H1726" t="s">
        <v>8783</v>
      </c>
      <c r="I1726" s="6" t="s">
        <v>29</v>
      </c>
      <c r="J1726" t="s">
        <v>5007</v>
      </c>
      <c r="K1726" t="s">
        <v>1587</v>
      </c>
      <c r="L1726" s="32" t="s">
        <v>3485</v>
      </c>
      <c r="M1726" t="str">
        <f>"http://onlinelibrary.wiley.com/page/journal/"&amp;G1726&amp;"/homepage/FundedAccess.html"</f>
        <v>http://onlinelibrary.wiley.com/page/journal/10970223/homepage/FundedAccess.html</v>
      </c>
      <c r="N1726" t="s">
        <v>33</v>
      </c>
      <c r="O1726" t="s">
        <v>34</v>
      </c>
      <c r="P1726" t="s">
        <v>35</v>
      </c>
      <c r="Q1726" t="s">
        <v>61</v>
      </c>
      <c r="R1726" t="s">
        <v>50</v>
      </c>
      <c r="S1726" t="s">
        <v>38</v>
      </c>
      <c r="T1726" t="s">
        <v>39</v>
      </c>
      <c r="U1726" t="s">
        <v>40</v>
      </c>
      <c r="V1726" t="s">
        <v>41</v>
      </c>
      <c r="W1726" t="s">
        <v>42</v>
      </c>
      <c r="X1726" t="s">
        <v>53</v>
      </c>
    </row>
    <row r="1727" spans="1:24" x14ac:dyDescent="0.45">
      <c r="A1727" t="s">
        <v>8784</v>
      </c>
      <c r="B1727" t="s">
        <v>25</v>
      </c>
      <c r="C1727" t="s">
        <v>25</v>
      </c>
      <c r="D1727" t="s">
        <v>8785</v>
      </c>
      <c r="E1727" t="s">
        <v>8786</v>
      </c>
      <c r="F1727">
        <v>10.100199999999999</v>
      </c>
      <c r="G1727" s="45">
        <v>19312253</v>
      </c>
      <c r="H1727" t="s">
        <v>8787</v>
      </c>
      <c r="I1727" s="6" t="s">
        <v>29</v>
      </c>
      <c r="J1727" t="s">
        <v>8788</v>
      </c>
      <c r="K1727" t="s">
        <v>1587</v>
      </c>
      <c r="L1727" s="32" t="s">
        <v>232</v>
      </c>
      <c r="M1727" t="str">
        <f>"http://onlinelibrary.wiley.com/page/journal/"&amp;G1727&amp;"/homepage/FundedAccess.html"</f>
        <v>http://onlinelibrary.wiley.com/page/journal/19312253/homepage/FundedAccess.html</v>
      </c>
      <c r="N1727" t="s">
        <v>33</v>
      </c>
      <c r="O1727" t="s">
        <v>34</v>
      </c>
      <c r="P1727" t="s">
        <v>35</v>
      </c>
      <c r="Q1727" t="s">
        <v>61</v>
      </c>
      <c r="R1727" t="s">
        <v>172</v>
      </c>
      <c r="S1727" t="s">
        <v>38</v>
      </c>
      <c r="T1727" t="s">
        <v>39</v>
      </c>
      <c r="U1727" t="s">
        <v>40</v>
      </c>
      <c r="V1727" t="s">
        <v>81</v>
      </c>
      <c r="W1727" t="s">
        <v>42</v>
      </c>
      <c r="X1727" t="s">
        <v>115</v>
      </c>
    </row>
    <row r="1728" spans="1:24" x14ac:dyDescent="0.45">
      <c r="A1728" t="s">
        <v>8789</v>
      </c>
      <c r="B1728" t="s">
        <v>25</v>
      </c>
      <c r="C1728" t="s">
        <v>25</v>
      </c>
      <c r="D1728" t="s">
        <v>8790</v>
      </c>
      <c r="E1728" t="s">
        <v>8791</v>
      </c>
      <c r="F1728">
        <v>10.1111</v>
      </c>
      <c r="G1728" s="45">
        <v>17415705</v>
      </c>
      <c r="H1728" t="s">
        <v>8792</v>
      </c>
      <c r="I1728" s="6" t="s">
        <v>29</v>
      </c>
      <c r="J1728" t="s">
        <v>8793</v>
      </c>
      <c r="K1728" s="9" t="s">
        <v>31</v>
      </c>
      <c r="L1728" s="32" t="s">
        <v>695</v>
      </c>
      <c r="M1728" t="str">
        <f>"http://onlinelibrary.wiley.com/page/journal/"&amp;G1728&amp;"/homepage/FundedAccess.html"</f>
        <v>http://onlinelibrary.wiley.com/page/journal/17415705/homepage/FundedAccess.html</v>
      </c>
      <c r="N1728" t="s">
        <v>33</v>
      </c>
      <c r="O1728" t="s">
        <v>34</v>
      </c>
      <c r="P1728" t="s">
        <v>35</v>
      </c>
      <c r="Q1728" t="s">
        <v>36</v>
      </c>
      <c r="R1728" t="s">
        <v>50</v>
      </c>
      <c r="S1728" t="s">
        <v>38</v>
      </c>
      <c r="T1728" t="s">
        <v>93</v>
      </c>
      <c r="U1728" t="s">
        <v>8794</v>
      </c>
      <c r="V1728" t="s">
        <v>41</v>
      </c>
      <c r="W1728" t="s">
        <v>42</v>
      </c>
      <c r="X1728" t="s">
        <v>43</v>
      </c>
    </row>
    <row r="1729" spans="1:24" x14ac:dyDescent="0.45">
      <c r="A1729">
        <v>2130</v>
      </c>
      <c r="B1729" t="s">
        <v>8795</v>
      </c>
      <c r="C1729" t="s">
        <v>25</v>
      </c>
      <c r="D1729" t="s">
        <v>25</v>
      </c>
      <c r="E1729" t="s">
        <v>8796</v>
      </c>
      <c r="F1729">
        <v>10.100199999999999</v>
      </c>
      <c r="G1729" s="45">
        <v>16177061</v>
      </c>
      <c r="H1729" t="s">
        <v>8797</v>
      </c>
      <c r="I1729" s="6" t="s">
        <v>29</v>
      </c>
      <c r="J1729" t="s">
        <v>77</v>
      </c>
      <c r="K1729" s="9" t="s">
        <v>31</v>
      </c>
      <c r="L1729" s="32" t="s">
        <v>8798</v>
      </c>
      <c r="M1729" t="s">
        <v>77</v>
      </c>
      <c r="N1729" t="s">
        <v>78</v>
      </c>
      <c r="O1729" t="s">
        <v>34</v>
      </c>
      <c r="P1729" t="s">
        <v>35</v>
      </c>
      <c r="Q1729" t="s">
        <v>79</v>
      </c>
      <c r="R1729" t="s">
        <v>80</v>
      </c>
      <c r="S1729" t="s">
        <v>38</v>
      </c>
      <c r="T1729" t="s">
        <v>93</v>
      </c>
      <c r="U1729" t="s">
        <v>8799</v>
      </c>
      <c r="V1729" t="s">
        <v>41</v>
      </c>
      <c r="W1729" t="s">
        <v>42</v>
      </c>
      <c r="X1729" t="s">
        <v>53</v>
      </c>
    </row>
    <row r="1730" spans="1:24" x14ac:dyDescent="0.45">
      <c r="A1730" t="s">
        <v>8800</v>
      </c>
      <c r="E1730" t="s">
        <v>8801</v>
      </c>
      <c r="G1730" s="45" t="s">
        <v>8802</v>
      </c>
      <c r="H1730" t="s">
        <v>8803</v>
      </c>
      <c r="I1730" t="s">
        <v>86</v>
      </c>
      <c r="J1730" t="s">
        <v>77</v>
      </c>
      <c r="K1730" s="9"/>
      <c r="L1730" s="32" t="s">
        <v>77</v>
      </c>
      <c r="N1730" t="s">
        <v>33</v>
      </c>
      <c r="O1730" t="s">
        <v>34</v>
      </c>
      <c r="P1730" t="s">
        <v>79</v>
      </c>
      <c r="Q1730" t="s">
        <v>79</v>
      </c>
      <c r="V1730" t="s">
        <v>41</v>
      </c>
      <c r="W1730" t="s">
        <v>42</v>
      </c>
      <c r="X1730" t="s">
        <v>115</v>
      </c>
    </row>
    <row r="1731" spans="1:24" x14ac:dyDescent="0.45">
      <c r="A1731" t="s">
        <v>8804</v>
      </c>
      <c r="B1731" t="s">
        <v>8805</v>
      </c>
      <c r="C1731" t="s">
        <v>25</v>
      </c>
      <c r="D1731" t="s">
        <v>25</v>
      </c>
      <c r="E1731" t="s">
        <v>8806</v>
      </c>
      <c r="F1731">
        <v>10.100199999999999</v>
      </c>
      <c r="G1731" s="45">
        <v>15508390</v>
      </c>
      <c r="H1731" t="s">
        <v>8807</v>
      </c>
      <c r="I1731" t="s">
        <v>86</v>
      </c>
      <c r="J1731" t="s">
        <v>77</v>
      </c>
      <c r="L1731" s="32" t="s">
        <v>77</v>
      </c>
      <c r="M1731" t="s">
        <v>77</v>
      </c>
      <c r="N1731" t="s">
        <v>33</v>
      </c>
      <c r="O1731" t="s">
        <v>34</v>
      </c>
      <c r="P1731" t="s">
        <v>35</v>
      </c>
      <c r="Q1731" t="s">
        <v>61</v>
      </c>
      <c r="R1731" t="s">
        <v>172</v>
      </c>
      <c r="S1731" t="s">
        <v>38</v>
      </c>
      <c r="T1731" t="s">
        <v>39</v>
      </c>
      <c r="U1731" t="s">
        <v>40</v>
      </c>
      <c r="V1731" t="s">
        <v>81</v>
      </c>
      <c r="W1731" t="s">
        <v>42</v>
      </c>
      <c r="X1731" t="s">
        <v>115</v>
      </c>
    </row>
    <row r="1732" spans="1:24" x14ac:dyDescent="0.45">
      <c r="A1732" t="s">
        <v>8808</v>
      </c>
      <c r="B1732" t="s">
        <v>8809</v>
      </c>
      <c r="C1732" t="s">
        <v>25</v>
      </c>
      <c r="D1732" t="s">
        <v>8810</v>
      </c>
      <c r="E1732" t="s">
        <v>8811</v>
      </c>
      <c r="F1732">
        <v>10.100199999999999</v>
      </c>
      <c r="G1732" s="45">
        <v>15508390</v>
      </c>
      <c r="H1732" t="s">
        <v>8812</v>
      </c>
      <c r="I1732" t="s">
        <v>86</v>
      </c>
      <c r="J1732" t="s">
        <v>77</v>
      </c>
      <c r="K1732" t="s">
        <v>77</v>
      </c>
      <c r="L1732" s="32" t="s">
        <v>77</v>
      </c>
      <c r="M1732" t="s">
        <v>77</v>
      </c>
      <c r="N1732" t="s">
        <v>33</v>
      </c>
      <c r="O1732" t="s">
        <v>34</v>
      </c>
      <c r="P1732" t="s">
        <v>35</v>
      </c>
      <c r="Q1732" t="s">
        <v>61</v>
      </c>
      <c r="R1732" t="s">
        <v>172</v>
      </c>
      <c r="S1732" t="s">
        <v>38</v>
      </c>
      <c r="T1732" t="s">
        <v>39</v>
      </c>
      <c r="U1732" t="s">
        <v>40</v>
      </c>
      <c r="V1732" t="s">
        <v>81</v>
      </c>
      <c r="W1732" t="s">
        <v>42</v>
      </c>
      <c r="X1732" t="s">
        <v>115</v>
      </c>
    </row>
    <row r="1733" spans="1:24" x14ac:dyDescent="0.45">
      <c r="A1733" t="s">
        <v>8813</v>
      </c>
      <c r="D1733" t="s">
        <v>8814</v>
      </c>
      <c r="E1733" t="s">
        <v>8815</v>
      </c>
      <c r="F1733" t="s">
        <v>8816</v>
      </c>
      <c r="G1733" s="45" t="s">
        <v>8817</v>
      </c>
      <c r="H1733" t="s">
        <v>8818</v>
      </c>
      <c r="I1733" s="6" t="s">
        <v>29</v>
      </c>
      <c r="J1733" s="8" t="s">
        <v>74</v>
      </c>
      <c r="K1733" s="9" t="s">
        <v>31</v>
      </c>
      <c r="L1733" s="32" t="s">
        <v>1889</v>
      </c>
      <c r="M1733" t="s">
        <v>668</v>
      </c>
      <c r="N1733" t="s">
        <v>33</v>
      </c>
      <c r="O1733" t="s">
        <v>34</v>
      </c>
      <c r="P1733" t="s">
        <v>35</v>
      </c>
      <c r="Q1733" t="s">
        <v>1766</v>
      </c>
      <c r="R1733" t="s">
        <v>172</v>
      </c>
      <c r="S1733" t="s">
        <v>38</v>
      </c>
      <c r="T1733" t="s">
        <v>39</v>
      </c>
      <c r="U1733" t="s">
        <v>40</v>
      </c>
      <c r="V1733" t="s">
        <v>81</v>
      </c>
      <c r="W1733" t="s">
        <v>42</v>
      </c>
      <c r="X1733" t="s">
        <v>53</v>
      </c>
    </row>
    <row r="1734" spans="1:24" x14ac:dyDescent="0.45">
      <c r="A1734" t="s">
        <v>8819</v>
      </c>
      <c r="B1734" t="s">
        <v>25</v>
      </c>
      <c r="C1734" t="s">
        <v>25</v>
      </c>
      <c r="D1734" t="s">
        <v>8820</v>
      </c>
      <c r="E1734" t="s">
        <v>8821</v>
      </c>
      <c r="F1734">
        <v>10.100199999999999</v>
      </c>
      <c r="G1734" s="45">
        <v>15475913</v>
      </c>
      <c r="H1734" t="s">
        <v>8822</v>
      </c>
      <c r="I1734" s="6" t="s">
        <v>29</v>
      </c>
      <c r="J1734" t="s">
        <v>8823</v>
      </c>
      <c r="K1734" s="9" t="s">
        <v>31</v>
      </c>
      <c r="L1734" s="32" t="s">
        <v>852</v>
      </c>
      <c r="M1734" t="str">
        <f>"http://onlinelibrary.wiley.com/page/journal/"&amp;G1734&amp;"/homepage/FundedAccess.html"</f>
        <v>http://onlinelibrary.wiley.com/page/journal/15475913/homepage/FundedAccess.html</v>
      </c>
      <c r="N1734" t="str">
        <f>"http://onlinelibrary.wiley.com/page/journal/"&amp;H1734&amp;"/homepage/FundedAccess.html"</f>
        <v>http://onlinelibrary.wiley.com/page/journal/Process Safety Progress/homepage/FundedAccess.html</v>
      </c>
      <c r="O1734" t="s">
        <v>34</v>
      </c>
      <c r="P1734" t="s">
        <v>35</v>
      </c>
      <c r="Q1734" t="s">
        <v>61</v>
      </c>
      <c r="R1734" t="s">
        <v>172</v>
      </c>
      <c r="S1734" t="s">
        <v>38</v>
      </c>
      <c r="T1734" t="s">
        <v>39</v>
      </c>
      <c r="U1734" t="s">
        <v>40</v>
      </c>
      <c r="V1734" t="s">
        <v>41</v>
      </c>
      <c r="W1734" t="s">
        <v>42</v>
      </c>
      <c r="X1734" t="s">
        <v>53</v>
      </c>
    </row>
    <row r="1735" spans="1:24" x14ac:dyDescent="0.45">
      <c r="A1735" t="s">
        <v>8824</v>
      </c>
      <c r="B1735" t="s">
        <v>25</v>
      </c>
      <c r="C1735" t="s">
        <v>25</v>
      </c>
      <c r="D1735" t="s">
        <v>8825</v>
      </c>
      <c r="E1735" t="s">
        <v>8826</v>
      </c>
      <c r="F1735">
        <v>10.100199999999999</v>
      </c>
      <c r="G1735" s="45" t="s">
        <v>8827</v>
      </c>
      <c r="H1735" t="s">
        <v>8828</v>
      </c>
      <c r="I1735" s="6" t="s">
        <v>46</v>
      </c>
      <c r="J1735" s="1" t="s">
        <v>294</v>
      </c>
      <c r="K1735" s="9" t="s">
        <v>1896</v>
      </c>
      <c r="L1735" s="32">
        <v>3200</v>
      </c>
      <c r="M1735" s="1" t="s">
        <v>8829</v>
      </c>
      <c r="N1735" t="s">
        <v>46</v>
      </c>
      <c r="O1735" t="s">
        <v>34</v>
      </c>
      <c r="P1735" t="s">
        <v>35</v>
      </c>
      <c r="Q1735" t="s">
        <v>61</v>
      </c>
      <c r="R1735" t="s">
        <v>172</v>
      </c>
      <c r="S1735" t="s">
        <v>38</v>
      </c>
      <c r="T1735" t="s">
        <v>39</v>
      </c>
      <c r="U1735" t="s">
        <v>40</v>
      </c>
      <c r="V1735" t="s">
        <v>41</v>
      </c>
      <c r="W1735" t="s">
        <v>42</v>
      </c>
      <c r="X1735" t="s">
        <v>53</v>
      </c>
    </row>
    <row r="1736" spans="1:24" x14ac:dyDescent="0.45">
      <c r="A1736" t="s">
        <v>8830</v>
      </c>
      <c r="B1736" t="s">
        <v>25</v>
      </c>
      <c r="C1736" t="s">
        <v>25</v>
      </c>
      <c r="D1736" t="s">
        <v>8831</v>
      </c>
      <c r="E1736" t="s">
        <v>8832</v>
      </c>
      <c r="F1736">
        <v>10.100199999999999</v>
      </c>
      <c r="G1736" s="45" t="s">
        <v>8833</v>
      </c>
      <c r="H1736" t="s">
        <v>8834</v>
      </c>
      <c r="I1736" s="6" t="s">
        <v>29</v>
      </c>
      <c r="J1736" t="s">
        <v>8835</v>
      </c>
      <c r="K1736" s="9" t="s">
        <v>31</v>
      </c>
      <c r="L1736" s="32" t="s">
        <v>10230</v>
      </c>
      <c r="M1736" s="1" t="s">
        <v>237</v>
      </c>
      <c r="N1736" t="str">
        <f>"http://onlinelibrary.wiley.com/page/journal/"&amp;H1736&amp;"/homepage/FundedAccess.html"</f>
        <v>http://onlinelibrary.wiley.com/page/journal/Progress in Photovoltaics: Research and Applications/homepage/FundedAccess.html</v>
      </c>
      <c r="O1736" t="s">
        <v>34</v>
      </c>
      <c r="P1736" t="s">
        <v>35</v>
      </c>
      <c r="Q1736" t="s">
        <v>61</v>
      </c>
      <c r="R1736" t="s">
        <v>37</v>
      </c>
      <c r="S1736" t="s">
        <v>38</v>
      </c>
      <c r="T1736" t="s">
        <v>39</v>
      </c>
      <c r="U1736" t="s">
        <v>40</v>
      </c>
      <c r="V1736" t="s">
        <v>41</v>
      </c>
      <c r="W1736" t="s">
        <v>42</v>
      </c>
      <c r="X1736" t="s">
        <v>53</v>
      </c>
    </row>
    <row r="1737" spans="1:24" x14ac:dyDescent="0.45">
      <c r="A1737" t="s">
        <v>8836</v>
      </c>
      <c r="B1737" t="s">
        <v>25</v>
      </c>
      <c r="C1737" t="s">
        <v>25</v>
      </c>
      <c r="D1737" t="s">
        <v>8837</v>
      </c>
      <c r="E1737" t="s">
        <v>8838</v>
      </c>
      <c r="F1737">
        <v>10.100199999999999</v>
      </c>
      <c r="G1737" s="45">
        <v>19389507</v>
      </c>
      <c r="H1737" t="s">
        <v>8839</v>
      </c>
      <c r="I1737" t="s">
        <v>86</v>
      </c>
      <c r="J1737" t="s">
        <v>77</v>
      </c>
      <c r="K1737" t="s">
        <v>77</v>
      </c>
      <c r="L1737" s="32" t="s">
        <v>77</v>
      </c>
      <c r="M1737" t="str">
        <f>"http://onlinelibrary.wiley.com/page/journal/"&amp;H1737&amp;"/homepage/FundedAccess.html"</f>
        <v>http://onlinelibrary.wiley.com/page/journal/Project Management Journal/homepage/FundedAccess.html</v>
      </c>
      <c r="O1737" t="s">
        <v>34</v>
      </c>
      <c r="P1737" t="s">
        <v>35</v>
      </c>
      <c r="Q1737" t="s">
        <v>1330</v>
      </c>
      <c r="R1737" t="s">
        <v>172</v>
      </c>
      <c r="S1737" t="s">
        <v>38</v>
      </c>
      <c r="T1737" t="s">
        <v>39</v>
      </c>
      <c r="U1737" t="s">
        <v>40</v>
      </c>
      <c r="V1737" t="s">
        <v>81</v>
      </c>
      <c r="W1737" t="s">
        <v>42</v>
      </c>
      <c r="X1737" t="s">
        <v>115</v>
      </c>
    </row>
    <row r="1738" spans="1:24" x14ac:dyDescent="0.45">
      <c r="A1738" t="s">
        <v>8840</v>
      </c>
      <c r="B1738">
        <v>2014</v>
      </c>
      <c r="C1738" t="s">
        <v>25</v>
      </c>
      <c r="D1738" t="s">
        <v>8841</v>
      </c>
      <c r="E1738" t="s">
        <v>8842</v>
      </c>
      <c r="F1738">
        <v>10.100199999999999</v>
      </c>
      <c r="G1738" s="45">
        <v>15214087</v>
      </c>
      <c r="H1738" t="s">
        <v>8843</v>
      </c>
      <c r="I1738" s="6" t="s">
        <v>29</v>
      </c>
      <c r="J1738" t="s">
        <v>8844</v>
      </c>
      <c r="K1738" s="9" t="s">
        <v>31</v>
      </c>
      <c r="L1738" s="32" t="s">
        <v>840</v>
      </c>
      <c r="M1738" t="str">
        <f>"http://onlinelibrary.wiley.com/page/journal/"&amp;G1738&amp;"/homepage/FundedAccess.html"</f>
        <v>http://onlinelibrary.wiley.com/page/journal/15214087/homepage/FundedAccess.html</v>
      </c>
      <c r="N1738" t="s">
        <v>78</v>
      </c>
      <c r="O1738" t="s">
        <v>34</v>
      </c>
      <c r="P1738" t="s">
        <v>102</v>
      </c>
      <c r="Q1738" t="s">
        <v>61</v>
      </c>
      <c r="R1738" t="s">
        <v>172</v>
      </c>
      <c r="S1738" t="s">
        <v>38</v>
      </c>
      <c r="T1738" t="s">
        <v>93</v>
      </c>
      <c r="U1738" t="s">
        <v>8845</v>
      </c>
      <c r="V1738" t="s">
        <v>41</v>
      </c>
      <c r="W1738" t="s">
        <v>42</v>
      </c>
      <c r="X1738" t="s">
        <v>53</v>
      </c>
    </row>
    <row r="1739" spans="1:24" x14ac:dyDescent="0.45">
      <c r="A1739" t="s">
        <v>8846</v>
      </c>
      <c r="B1739" t="s">
        <v>25</v>
      </c>
      <c r="C1739" t="s">
        <v>25</v>
      </c>
      <c r="D1739" t="s">
        <v>8847</v>
      </c>
      <c r="E1739" t="s">
        <v>8848</v>
      </c>
      <c r="F1739">
        <v>10.100199999999999</v>
      </c>
      <c r="G1739" s="45">
        <v>10970045</v>
      </c>
      <c r="H1739" t="s">
        <v>8849</v>
      </c>
      <c r="I1739" s="6" t="s">
        <v>29</v>
      </c>
      <c r="J1739" t="s">
        <v>8850</v>
      </c>
      <c r="K1739" s="9" t="s">
        <v>59</v>
      </c>
      <c r="L1739" s="32" t="s">
        <v>219</v>
      </c>
      <c r="M1739" t="str">
        <f>"http://onlinelibrary.wiley.com/page/journal/"&amp;G1739&amp;"/homepage/FundedAccess.html"</f>
        <v>http://onlinelibrary.wiley.com/page/journal/10970045/homepage/FundedAccess.html</v>
      </c>
      <c r="N1739" t="s">
        <v>33</v>
      </c>
      <c r="O1739" t="s">
        <v>34</v>
      </c>
      <c r="P1739" t="s">
        <v>35</v>
      </c>
      <c r="Q1739" t="s">
        <v>61</v>
      </c>
      <c r="R1739" t="s">
        <v>172</v>
      </c>
      <c r="S1739" t="s">
        <v>38</v>
      </c>
      <c r="T1739" t="s">
        <v>39</v>
      </c>
      <c r="U1739" t="s">
        <v>40</v>
      </c>
      <c r="V1739" t="s">
        <v>41</v>
      </c>
      <c r="W1739" t="s">
        <v>42</v>
      </c>
      <c r="X1739" t="s">
        <v>53</v>
      </c>
    </row>
    <row r="1740" spans="1:24" x14ac:dyDescent="0.45">
      <c r="A1740" s="38" t="s">
        <v>8717</v>
      </c>
      <c r="B1740" t="s">
        <v>8717</v>
      </c>
      <c r="E1740" t="s">
        <v>8851</v>
      </c>
      <c r="G1740" s="45" t="s">
        <v>8851</v>
      </c>
      <c r="H1740" t="s">
        <v>8852</v>
      </c>
      <c r="I1740" t="s">
        <v>46</v>
      </c>
      <c r="J1740" t="s">
        <v>8853</v>
      </c>
      <c r="K1740" s="9" t="s">
        <v>48</v>
      </c>
      <c r="L1740" s="32" t="s">
        <v>4112</v>
      </c>
      <c r="M1740" t="s">
        <v>8853</v>
      </c>
      <c r="N1740" t="s">
        <v>46</v>
      </c>
      <c r="O1740" t="s">
        <v>34</v>
      </c>
      <c r="P1740" t="s">
        <v>35</v>
      </c>
      <c r="Q1740" t="s">
        <v>49</v>
      </c>
      <c r="R1740" t="s">
        <v>50</v>
      </c>
      <c r="S1740" t="s">
        <v>51</v>
      </c>
      <c r="T1740" t="s">
        <v>39</v>
      </c>
      <c r="U1740" t="s">
        <v>8854</v>
      </c>
      <c r="V1740" t="s">
        <v>41</v>
      </c>
      <c r="W1740" t="s">
        <v>8854</v>
      </c>
      <c r="X1740" t="s">
        <v>53</v>
      </c>
    </row>
    <row r="1741" spans="1:24" x14ac:dyDescent="0.45">
      <c r="A1741" t="s">
        <v>8855</v>
      </c>
      <c r="B1741" t="s">
        <v>25</v>
      </c>
      <c r="C1741" t="s">
        <v>25</v>
      </c>
      <c r="D1741" t="s">
        <v>8856</v>
      </c>
      <c r="E1741" t="s">
        <v>8857</v>
      </c>
      <c r="F1741">
        <v>10.100199999999999</v>
      </c>
      <c r="G1741" s="45" t="s">
        <v>8858</v>
      </c>
      <c r="H1741" t="s">
        <v>8859</v>
      </c>
      <c r="I1741" s="6" t="s">
        <v>29</v>
      </c>
      <c r="J1741" t="s">
        <v>8860</v>
      </c>
      <c r="K1741" s="9" t="s">
        <v>31</v>
      </c>
      <c r="L1741" s="32" t="s">
        <v>184</v>
      </c>
      <c r="M1741" t="str">
        <f>"http://onlinelibrary.wiley.com/page/journal/"&amp;G1741&amp;"/homepage/FundedAccess.html"</f>
        <v>http://onlinelibrary.wiley.com/page/journal/1469896X/homepage/FundedAccess.html</v>
      </c>
      <c r="N1741" t="s">
        <v>33</v>
      </c>
      <c r="O1741" t="s">
        <v>34</v>
      </c>
      <c r="P1741" t="s">
        <v>35</v>
      </c>
      <c r="Q1741" t="s">
        <v>61</v>
      </c>
      <c r="R1741" t="s">
        <v>37</v>
      </c>
      <c r="S1741" t="s">
        <v>38</v>
      </c>
      <c r="T1741" t="s">
        <v>39</v>
      </c>
      <c r="U1741" t="s">
        <v>40</v>
      </c>
      <c r="V1741" t="s">
        <v>41</v>
      </c>
      <c r="W1741" t="s">
        <v>42</v>
      </c>
      <c r="X1741" t="s">
        <v>53</v>
      </c>
    </row>
    <row r="1742" spans="1:24" x14ac:dyDescent="0.45">
      <c r="A1742" t="s">
        <v>8861</v>
      </c>
      <c r="B1742" t="s">
        <v>25</v>
      </c>
      <c r="C1742" t="s">
        <v>25</v>
      </c>
      <c r="D1742" t="s">
        <v>8862</v>
      </c>
      <c r="E1742" t="s">
        <v>8863</v>
      </c>
      <c r="F1742">
        <v>10.100199999999999</v>
      </c>
      <c r="G1742" s="45">
        <v>10970134</v>
      </c>
      <c r="H1742" t="s">
        <v>8864</v>
      </c>
      <c r="I1742" s="6" t="s">
        <v>29</v>
      </c>
      <c r="J1742" t="s">
        <v>8865</v>
      </c>
      <c r="K1742" s="9" t="s">
        <v>31</v>
      </c>
      <c r="L1742" s="32" t="s">
        <v>1513</v>
      </c>
      <c r="M1742" t="str">
        <f>"http://onlinelibrary.wiley.com/page/journal/"&amp;G1742&amp;"/homepage/FundedAccess.html"</f>
        <v>http://onlinelibrary.wiley.com/page/journal/10970134/homepage/FundedAccess.html</v>
      </c>
      <c r="N1742" t="s">
        <v>33</v>
      </c>
      <c r="O1742" t="s">
        <v>34</v>
      </c>
      <c r="P1742" t="s">
        <v>35</v>
      </c>
      <c r="Q1742" t="s">
        <v>61</v>
      </c>
      <c r="R1742" t="s">
        <v>172</v>
      </c>
      <c r="S1742" t="s">
        <v>38</v>
      </c>
      <c r="T1742" t="s">
        <v>39</v>
      </c>
      <c r="U1742" t="s">
        <v>40</v>
      </c>
      <c r="V1742" t="s">
        <v>41</v>
      </c>
      <c r="W1742" t="s">
        <v>42</v>
      </c>
      <c r="X1742" t="s">
        <v>53</v>
      </c>
    </row>
    <row r="1743" spans="1:24" ht="14.65" x14ac:dyDescent="0.5">
      <c r="A1743" s="37" t="s">
        <v>8866</v>
      </c>
      <c r="E1743" t="s">
        <v>8867</v>
      </c>
      <c r="G1743" s="45">
        <v>28323556</v>
      </c>
      <c r="H1743" t="s">
        <v>8868</v>
      </c>
      <c r="I1743" s="6" t="s">
        <v>46</v>
      </c>
      <c r="J1743" s="1" t="s">
        <v>8869</v>
      </c>
      <c r="K1743" s="9" t="s">
        <v>109</v>
      </c>
      <c r="L1743" s="32" t="s">
        <v>1580</v>
      </c>
      <c r="M1743" s="1" t="s">
        <v>8869</v>
      </c>
      <c r="N1743" t="s">
        <v>46</v>
      </c>
      <c r="O1743" s="1" t="s">
        <v>8869</v>
      </c>
      <c r="P1743" t="s">
        <v>102</v>
      </c>
      <c r="Q1743" s="2" t="s">
        <v>77</v>
      </c>
      <c r="R1743" t="s">
        <v>50</v>
      </c>
      <c r="S1743" s="1" t="s">
        <v>8870</v>
      </c>
      <c r="T1743" t="s">
        <v>39</v>
      </c>
      <c r="U1743" s="1" t="s">
        <v>8870</v>
      </c>
      <c r="V1743" t="s">
        <v>41</v>
      </c>
      <c r="W1743" s="1" t="s">
        <v>8870</v>
      </c>
      <c r="X1743" t="s">
        <v>53</v>
      </c>
    </row>
    <row r="1744" spans="1:24" x14ac:dyDescent="0.45">
      <c r="A1744" t="s">
        <v>8871</v>
      </c>
      <c r="B1744">
        <v>2120</v>
      </c>
      <c r="C1744" t="s">
        <v>25</v>
      </c>
      <c r="D1744" t="s">
        <v>8872</v>
      </c>
      <c r="E1744" t="s">
        <v>8873</v>
      </c>
      <c r="F1744">
        <v>10.100199999999999</v>
      </c>
      <c r="G1744" s="45">
        <v>16159861</v>
      </c>
      <c r="H1744" t="s">
        <v>8874</v>
      </c>
      <c r="I1744" s="6" t="s">
        <v>29</v>
      </c>
      <c r="J1744" t="s">
        <v>8875</v>
      </c>
      <c r="K1744" s="9" t="s">
        <v>31</v>
      </c>
      <c r="L1744" s="32" t="s">
        <v>197</v>
      </c>
      <c r="M1744" t="str">
        <f>"http://onlinelibrary.wiley.com/page/journal/"&amp;G1744&amp;"/homepage/FundedAccess.html"</f>
        <v>http://onlinelibrary.wiley.com/page/journal/16159861/homepage/FundedAccess.html</v>
      </c>
      <c r="N1744" t="s">
        <v>33</v>
      </c>
      <c r="O1744" t="s">
        <v>34</v>
      </c>
      <c r="P1744" t="s">
        <v>35</v>
      </c>
      <c r="Q1744" t="s">
        <v>61</v>
      </c>
      <c r="R1744" t="s">
        <v>172</v>
      </c>
      <c r="S1744" t="s">
        <v>38</v>
      </c>
      <c r="T1744" t="s">
        <v>93</v>
      </c>
      <c r="U1744" t="s">
        <v>8876</v>
      </c>
      <c r="V1744" t="s">
        <v>41</v>
      </c>
      <c r="W1744" t="s">
        <v>42</v>
      </c>
      <c r="X1744" t="s">
        <v>53</v>
      </c>
    </row>
    <row r="1745" spans="1:24" x14ac:dyDescent="0.45">
      <c r="A1745" t="s">
        <v>8877</v>
      </c>
      <c r="B1745">
        <v>2456</v>
      </c>
      <c r="C1745" t="s">
        <v>25</v>
      </c>
      <c r="D1745" t="s">
        <v>8878</v>
      </c>
      <c r="E1745" t="s">
        <v>8879</v>
      </c>
      <c r="F1745">
        <v>10.100199999999999</v>
      </c>
      <c r="G1745" s="45">
        <v>18628354</v>
      </c>
      <c r="H1745" t="s">
        <v>8880</v>
      </c>
      <c r="I1745" s="6" t="s">
        <v>29</v>
      </c>
      <c r="J1745" t="s">
        <v>8881</v>
      </c>
      <c r="K1745" s="9" t="s">
        <v>31</v>
      </c>
      <c r="L1745" s="32" t="s">
        <v>101</v>
      </c>
      <c r="M1745" t="str">
        <f>"http://onlinelibrary.wiley.com/page/journal/"&amp;G1745&amp;"/homepage/FundedAccess.html"</f>
        <v>http://onlinelibrary.wiley.com/page/journal/18628354/homepage/FundedAccess.html</v>
      </c>
      <c r="N1745" t="s">
        <v>33</v>
      </c>
      <c r="O1745" t="s">
        <v>34</v>
      </c>
      <c r="P1745" t="s">
        <v>35</v>
      </c>
      <c r="Q1745" t="s">
        <v>61</v>
      </c>
      <c r="R1745" t="s">
        <v>172</v>
      </c>
      <c r="S1745" t="s">
        <v>38</v>
      </c>
      <c r="T1745" t="s">
        <v>93</v>
      </c>
      <c r="U1745" t="s">
        <v>8882</v>
      </c>
      <c r="V1745" t="s">
        <v>41</v>
      </c>
      <c r="W1745" t="s">
        <v>42</v>
      </c>
      <c r="X1745" t="s">
        <v>53</v>
      </c>
    </row>
    <row r="1746" spans="1:24" x14ac:dyDescent="0.45">
      <c r="A1746" t="s">
        <v>8883</v>
      </c>
      <c r="B1746" t="s">
        <v>25</v>
      </c>
      <c r="C1746" t="s">
        <v>25</v>
      </c>
      <c r="D1746" t="s">
        <v>8884</v>
      </c>
      <c r="E1746" t="s">
        <v>8885</v>
      </c>
      <c r="F1746">
        <v>10.100199999999999</v>
      </c>
      <c r="G1746" s="45">
        <v>20460260</v>
      </c>
      <c r="H1746" t="s">
        <v>8886</v>
      </c>
      <c r="I1746" s="6" t="s">
        <v>46</v>
      </c>
      <c r="J1746" t="s">
        <v>8887</v>
      </c>
      <c r="K1746" s="9" t="s">
        <v>109</v>
      </c>
      <c r="L1746" s="32" t="s">
        <v>10289</v>
      </c>
      <c r="M1746" t="str">
        <f>"http://onlinelibrary.wiley.com/page/journal/"&amp;G1746&amp;"/homepage/FundedAccess.html"</f>
        <v>http://onlinelibrary.wiley.com/page/journal/20460260/homepage/FundedAccess.html</v>
      </c>
      <c r="N1746" t="s">
        <v>33</v>
      </c>
      <c r="O1746" s="8" t="s">
        <v>34</v>
      </c>
      <c r="P1746" t="s">
        <v>35</v>
      </c>
      <c r="Q1746" t="s">
        <v>61</v>
      </c>
      <c r="R1746" t="s">
        <v>172</v>
      </c>
      <c r="S1746" t="s">
        <v>38</v>
      </c>
      <c r="T1746" t="s">
        <v>39</v>
      </c>
      <c r="U1746" t="s">
        <v>40</v>
      </c>
      <c r="V1746" t="s">
        <v>41</v>
      </c>
      <c r="W1746" t="s">
        <v>42</v>
      </c>
      <c r="X1746" t="s">
        <v>53</v>
      </c>
    </row>
    <row r="1747" spans="1:24" x14ac:dyDescent="0.45">
      <c r="A1747" s="38" t="s">
        <v>8888</v>
      </c>
      <c r="B1747" t="s">
        <v>8888</v>
      </c>
      <c r="E1747">
        <v>16877438</v>
      </c>
      <c r="G1747" s="45">
        <v>16877438</v>
      </c>
      <c r="H1747" t="s">
        <v>8889</v>
      </c>
      <c r="I1747" t="s">
        <v>46</v>
      </c>
      <c r="J1747" t="s">
        <v>8890</v>
      </c>
      <c r="K1747" s="9" t="s">
        <v>48</v>
      </c>
      <c r="L1747" s="32" t="s">
        <v>4112</v>
      </c>
      <c r="M1747" t="s">
        <v>8890</v>
      </c>
      <c r="N1747" t="s">
        <v>46</v>
      </c>
      <c r="O1747" t="s">
        <v>34</v>
      </c>
      <c r="P1747" t="s">
        <v>35</v>
      </c>
      <c r="Q1747" t="s">
        <v>49</v>
      </c>
      <c r="R1747" t="s">
        <v>50</v>
      </c>
      <c r="S1747" t="s">
        <v>51</v>
      </c>
      <c r="T1747" t="s">
        <v>39</v>
      </c>
      <c r="U1747" t="s">
        <v>8891</v>
      </c>
      <c r="V1747" t="s">
        <v>41</v>
      </c>
      <c r="W1747" t="s">
        <v>8891</v>
      </c>
      <c r="X1747" t="s">
        <v>53</v>
      </c>
    </row>
    <row r="1748" spans="1:24" x14ac:dyDescent="0.45">
      <c r="A1748" t="s">
        <v>8892</v>
      </c>
      <c r="E1748" t="s">
        <v>8893</v>
      </c>
      <c r="G1748">
        <v>25755609</v>
      </c>
      <c r="H1748" t="s">
        <v>8894</v>
      </c>
      <c r="I1748" t="s">
        <v>46</v>
      </c>
      <c r="J1748" s="1" t="s">
        <v>8895</v>
      </c>
      <c r="K1748" t="s">
        <v>8896</v>
      </c>
      <c r="L1748" s="32" t="s">
        <v>1814</v>
      </c>
      <c r="M1748" s="1" t="s">
        <v>8897</v>
      </c>
      <c r="N1748" t="s">
        <v>46</v>
      </c>
      <c r="O1748" t="s">
        <v>34</v>
      </c>
      <c r="P1748" t="s">
        <v>35</v>
      </c>
      <c r="Q1748" t="s">
        <v>49</v>
      </c>
      <c r="R1748" t="s">
        <v>415</v>
      </c>
      <c r="S1748" t="s">
        <v>38</v>
      </c>
      <c r="T1748" t="s">
        <v>39</v>
      </c>
      <c r="U1748" t="s">
        <v>40</v>
      </c>
      <c r="V1748" t="s">
        <v>81</v>
      </c>
      <c r="W1748" t="s">
        <v>42</v>
      </c>
      <c r="X1748" t="s">
        <v>53</v>
      </c>
    </row>
    <row r="1749" spans="1:24" x14ac:dyDescent="0.45">
      <c r="A1749" t="s">
        <v>8898</v>
      </c>
      <c r="B1749" t="s">
        <v>25</v>
      </c>
      <c r="C1749" t="s">
        <v>25</v>
      </c>
      <c r="D1749" t="s">
        <v>8899</v>
      </c>
      <c r="E1749" t="s">
        <v>8900</v>
      </c>
      <c r="F1749">
        <v>10.1111</v>
      </c>
      <c r="G1749" s="45">
        <v>14401819</v>
      </c>
      <c r="H1749" t="s">
        <v>8901</v>
      </c>
      <c r="I1749" s="6" t="s">
        <v>29</v>
      </c>
      <c r="J1749" t="s">
        <v>8902</v>
      </c>
      <c r="K1749" s="9" t="s">
        <v>31</v>
      </c>
      <c r="L1749" s="32" t="s">
        <v>2099</v>
      </c>
      <c r="M1749" t="str">
        <f>"http://onlinelibrary.wiley.com/page/journal/"&amp;G1749&amp;"/homepage/FundedAccess.html"</f>
        <v>http://onlinelibrary.wiley.com/page/journal/14401819/homepage/FundedAccess.html</v>
      </c>
      <c r="N1749" t="s">
        <v>78</v>
      </c>
      <c r="O1749" t="s">
        <v>34</v>
      </c>
      <c r="P1749" t="s">
        <v>79</v>
      </c>
      <c r="Q1749" t="s">
        <v>79</v>
      </c>
      <c r="R1749" t="s">
        <v>172</v>
      </c>
      <c r="S1749" t="s">
        <v>38</v>
      </c>
      <c r="T1749" t="s">
        <v>39</v>
      </c>
      <c r="U1749" t="s">
        <v>40</v>
      </c>
      <c r="V1749" t="s">
        <v>41</v>
      </c>
      <c r="W1749" t="s">
        <v>42</v>
      </c>
      <c r="X1749" t="s">
        <v>53</v>
      </c>
    </row>
    <row r="1750" spans="1:24" x14ac:dyDescent="0.45">
      <c r="A1750" t="s">
        <v>8903</v>
      </c>
      <c r="E1750" t="s">
        <v>8904</v>
      </c>
      <c r="G1750" s="45">
        <v>27692558</v>
      </c>
      <c r="H1750" t="s">
        <v>8905</v>
      </c>
      <c r="I1750" s="6" t="s">
        <v>46</v>
      </c>
      <c r="J1750" s="6" t="s">
        <v>8906</v>
      </c>
      <c r="K1750" t="s">
        <v>100</v>
      </c>
      <c r="L1750" s="32" t="s">
        <v>232</v>
      </c>
      <c r="M1750" s="6" t="s">
        <v>8906</v>
      </c>
      <c r="N1750" t="s">
        <v>46</v>
      </c>
      <c r="O1750" s="21"/>
      <c r="P1750" t="s">
        <v>35</v>
      </c>
      <c r="Q1750" t="s">
        <v>49</v>
      </c>
      <c r="R1750" t="s">
        <v>172</v>
      </c>
      <c r="S1750" t="s">
        <v>38</v>
      </c>
      <c r="T1750" t="s">
        <v>39</v>
      </c>
      <c r="U1750" t="s">
        <v>40</v>
      </c>
      <c r="V1750" t="s">
        <v>41</v>
      </c>
      <c r="W1750" t="s">
        <v>42</v>
      </c>
      <c r="X1750" t="s">
        <v>53</v>
      </c>
    </row>
    <row r="1751" spans="1:24" x14ac:dyDescent="0.45">
      <c r="A1751" t="s">
        <v>8907</v>
      </c>
      <c r="B1751" t="s">
        <v>25</v>
      </c>
      <c r="C1751" t="s">
        <v>25</v>
      </c>
      <c r="D1751" t="s">
        <v>8908</v>
      </c>
      <c r="E1751" t="s">
        <v>8909</v>
      </c>
      <c r="F1751">
        <v>10.1111</v>
      </c>
      <c r="G1751" s="45">
        <v>14798301</v>
      </c>
      <c r="H1751" t="s">
        <v>8910</v>
      </c>
      <c r="I1751" s="6" t="s">
        <v>29</v>
      </c>
      <c r="J1751" t="s">
        <v>8911</v>
      </c>
      <c r="K1751" s="9" t="s">
        <v>31</v>
      </c>
      <c r="L1751" s="32" t="s">
        <v>3429</v>
      </c>
      <c r="M1751" t="str">
        <f>"http://onlinelibrary.wiley.com/page/journal/"&amp;G1751&amp;"/homepage/FundedAccess.html"</f>
        <v>http://onlinelibrary.wiley.com/page/journal/14798301/homepage/FundedAccess.html</v>
      </c>
      <c r="N1751" t="s">
        <v>33</v>
      </c>
      <c r="O1751" t="s">
        <v>34</v>
      </c>
      <c r="P1751" t="s">
        <v>35</v>
      </c>
      <c r="Q1751" t="s">
        <v>61</v>
      </c>
      <c r="R1751" t="s">
        <v>172</v>
      </c>
      <c r="S1751" t="s">
        <v>38</v>
      </c>
      <c r="T1751" t="s">
        <v>39</v>
      </c>
      <c r="U1751" t="s">
        <v>40</v>
      </c>
      <c r="V1751" t="s">
        <v>81</v>
      </c>
      <c r="W1751" t="s">
        <v>42</v>
      </c>
      <c r="X1751" t="s">
        <v>53</v>
      </c>
    </row>
    <row r="1752" spans="1:24" x14ac:dyDescent="0.45">
      <c r="A1752" t="s">
        <v>8912</v>
      </c>
      <c r="B1752" t="s">
        <v>25</v>
      </c>
      <c r="C1752" t="s">
        <v>25</v>
      </c>
      <c r="D1752" t="s">
        <v>8913</v>
      </c>
      <c r="E1752" t="s">
        <v>8914</v>
      </c>
      <c r="F1752">
        <v>10.100199999999999</v>
      </c>
      <c r="G1752" s="45">
        <v>15206793</v>
      </c>
      <c r="H1752" t="s">
        <v>8915</v>
      </c>
      <c r="I1752" s="6" t="s">
        <v>29</v>
      </c>
      <c r="J1752" t="s">
        <v>8916</v>
      </c>
      <c r="K1752" s="9" t="s">
        <v>31</v>
      </c>
      <c r="L1752" s="32" t="s">
        <v>2989</v>
      </c>
      <c r="M1752" t="str">
        <f>"http://onlinelibrary.wiley.com/page/journal/"&amp;G1752&amp;"/homepage/FundedAccess.html"</f>
        <v>http://onlinelibrary.wiley.com/page/journal/15206793/homepage/FundedAccess.html</v>
      </c>
      <c r="N1752" t="s">
        <v>33</v>
      </c>
      <c r="O1752" t="s">
        <v>34</v>
      </c>
      <c r="P1752" t="s">
        <v>35</v>
      </c>
      <c r="Q1752" t="s">
        <v>36</v>
      </c>
      <c r="R1752" t="s">
        <v>172</v>
      </c>
      <c r="S1752" t="s">
        <v>38</v>
      </c>
      <c r="T1752" t="s">
        <v>39</v>
      </c>
      <c r="U1752" t="s">
        <v>40</v>
      </c>
      <c r="V1752" t="s">
        <v>81</v>
      </c>
      <c r="W1752" t="s">
        <v>42</v>
      </c>
      <c r="X1752" t="s">
        <v>43</v>
      </c>
    </row>
    <row r="1753" spans="1:24" x14ac:dyDescent="0.45">
      <c r="A1753" t="s">
        <v>8917</v>
      </c>
      <c r="B1753" t="s">
        <v>25</v>
      </c>
      <c r="C1753" t="s">
        <v>25</v>
      </c>
      <c r="D1753" t="s">
        <v>8918</v>
      </c>
      <c r="E1753" t="s">
        <v>8919</v>
      </c>
      <c r="F1753">
        <v>10.1111</v>
      </c>
      <c r="G1753" s="45">
        <v>20448341</v>
      </c>
      <c r="H1753" t="s">
        <v>8920</v>
      </c>
      <c r="I1753" s="6" t="s">
        <v>29</v>
      </c>
      <c r="J1753" t="s">
        <v>8921</v>
      </c>
      <c r="K1753" s="9" t="s">
        <v>31</v>
      </c>
      <c r="L1753" s="32" t="s">
        <v>132</v>
      </c>
      <c r="M1753" t="str">
        <f>"http://onlinelibrary.wiley.com/page/journal/"&amp;G1753&amp;"/homepage/FundedAccess.html"</f>
        <v>http://onlinelibrary.wiley.com/page/journal/20448341/homepage/FundedAccess.html</v>
      </c>
      <c r="N1753" t="s">
        <v>33</v>
      </c>
      <c r="O1753" t="s">
        <v>34</v>
      </c>
      <c r="P1753" t="s">
        <v>35</v>
      </c>
      <c r="Q1753" t="s">
        <v>61</v>
      </c>
      <c r="R1753" t="s">
        <v>172</v>
      </c>
      <c r="S1753" t="s">
        <v>38</v>
      </c>
      <c r="T1753" t="s">
        <v>39</v>
      </c>
      <c r="U1753" t="s">
        <v>40</v>
      </c>
      <c r="V1753" t="s">
        <v>41</v>
      </c>
      <c r="W1753" t="s">
        <v>42</v>
      </c>
      <c r="X1753" t="s">
        <v>43</v>
      </c>
    </row>
    <row r="1754" spans="1:24" x14ac:dyDescent="0.45">
      <c r="A1754" t="s">
        <v>8922</v>
      </c>
      <c r="B1754" t="s">
        <v>25</v>
      </c>
      <c r="C1754" t="s">
        <v>25</v>
      </c>
      <c r="D1754" t="s">
        <v>8923</v>
      </c>
      <c r="E1754" t="s">
        <v>8924</v>
      </c>
      <c r="F1754">
        <v>10.100199999999999</v>
      </c>
      <c r="G1754" s="45">
        <v>15206807</v>
      </c>
      <c r="H1754" t="s">
        <v>8925</v>
      </c>
      <c r="I1754" s="6" t="s">
        <v>29</v>
      </c>
      <c r="J1754" t="s">
        <v>8926</v>
      </c>
      <c r="K1754" s="9" t="s">
        <v>31</v>
      </c>
      <c r="L1754" s="32" t="s">
        <v>10254</v>
      </c>
      <c r="M1754" t="str">
        <f>"http://onlinelibrary.wiley.com/page/journal/"&amp;G1754&amp;"/homepage/FundedAccess.html"</f>
        <v>http://onlinelibrary.wiley.com/page/journal/15206807/homepage/FundedAccess.html</v>
      </c>
      <c r="N1754" t="s">
        <v>33</v>
      </c>
      <c r="O1754" t="s">
        <v>34</v>
      </c>
      <c r="P1754" t="s">
        <v>35</v>
      </c>
      <c r="Q1754" t="s">
        <v>61</v>
      </c>
      <c r="R1754" t="s">
        <v>172</v>
      </c>
      <c r="S1754" t="s">
        <v>38</v>
      </c>
      <c r="T1754" t="s">
        <v>39</v>
      </c>
      <c r="U1754" t="s">
        <v>40</v>
      </c>
      <c r="V1754" t="s">
        <v>41</v>
      </c>
      <c r="W1754" t="s">
        <v>42</v>
      </c>
      <c r="X1754" t="s">
        <v>43</v>
      </c>
    </row>
    <row r="1755" spans="1:24" x14ac:dyDescent="0.45">
      <c r="A1755" t="s">
        <v>8927</v>
      </c>
      <c r="B1755" t="s">
        <v>25</v>
      </c>
      <c r="C1755" t="s">
        <v>25</v>
      </c>
      <c r="D1755" t="s">
        <v>8928</v>
      </c>
      <c r="E1755" t="s">
        <v>8929</v>
      </c>
      <c r="F1755">
        <v>10.100199999999999</v>
      </c>
      <c r="G1755" s="45">
        <v>10991611</v>
      </c>
      <c r="H1755" t="s">
        <v>8930</v>
      </c>
      <c r="I1755" s="6" t="s">
        <v>29</v>
      </c>
      <c r="J1755" t="s">
        <v>8931</v>
      </c>
      <c r="K1755" s="9" t="s">
        <v>31</v>
      </c>
      <c r="L1755" s="32" t="s">
        <v>3945</v>
      </c>
      <c r="M1755" t="str">
        <f>"http://onlinelibrary.wiley.com/page/journal/"&amp;G1755&amp;"/homepage/FundedAccess.html"</f>
        <v>http://onlinelibrary.wiley.com/page/journal/10991611/homepage/FundedAccess.html</v>
      </c>
      <c r="N1755" t="s">
        <v>33</v>
      </c>
      <c r="O1755" t="s">
        <v>34</v>
      </c>
      <c r="P1755" t="s">
        <v>35</v>
      </c>
      <c r="Q1755" t="s">
        <v>61</v>
      </c>
      <c r="R1755" t="s">
        <v>50</v>
      </c>
      <c r="S1755" t="s">
        <v>38</v>
      </c>
      <c r="T1755" t="s">
        <v>39</v>
      </c>
      <c r="U1755" t="s">
        <v>40</v>
      </c>
      <c r="V1755" t="s">
        <v>41</v>
      </c>
      <c r="W1755" t="s">
        <v>42</v>
      </c>
      <c r="X1755" t="s">
        <v>53</v>
      </c>
    </row>
    <row r="1756" spans="1:24" x14ac:dyDescent="0.45">
      <c r="A1756" t="s">
        <v>8932</v>
      </c>
      <c r="B1756" t="s">
        <v>25</v>
      </c>
      <c r="C1756" t="s">
        <v>25</v>
      </c>
      <c r="D1756" t="s">
        <v>8933</v>
      </c>
      <c r="E1756" t="s">
        <v>8934</v>
      </c>
      <c r="F1756">
        <v>10.1111</v>
      </c>
      <c r="G1756" s="45">
        <v>14698986</v>
      </c>
      <c r="H1756" t="s">
        <v>8935</v>
      </c>
      <c r="I1756" s="6" t="s">
        <v>29</v>
      </c>
      <c r="J1756" t="s">
        <v>8936</v>
      </c>
      <c r="K1756" s="9" t="s">
        <v>31</v>
      </c>
      <c r="L1756" s="32" t="s">
        <v>60</v>
      </c>
      <c r="M1756" t="str">
        <f>"http://onlinelibrary.wiley.com/page/journal/"&amp;G1756&amp;"/homepage/FundedAccess.html"</f>
        <v>http://onlinelibrary.wiley.com/page/journal/14698986/homepage/FundedAccess.html</v>
      </c>
      <c r="N1756" t="s">
        <v>33</v>
      </c>
      <c r="O1756" t="s">
        <v>34</v>
      </c>
      <c r="P1756" t="s">
        <v>35</v>
      </c>
      <c r="Q1756" t="s">
        <v>61</v>
      </c>
      <c r="R1756" t="s">
        <v>415</v>
      </c>
      <c r="S1756" t="s">
        <v>38</v>
      </c>
      <c r="T1756" t="s">
        <v>93</v>
      </c>
      <c r="U1756" t="s">
        <v>8937</v>
      </c>
      <c r="V1756" t="s">
        <v>37</v>
      </c>
      <c r="W1756" t="s">
        <v>42</v>
      </c>
      <c r="X1756" t="s">
        <v>53</v>
      </c>
    </row>
    <row r="1757" spans="1:24" x14ac:dyDescent="0.45">
      <c r="A1757" t="s">
        <v>8938</v>
      </c>
      <c r="B1757" t="s">
        <v>25</v>
      </c>
      <c r="C1757" t="s">
        <v>25</v>
      </c>
      <c r="D1757" t="s">
        <v>8939</v>
      </c>
      <c r="E1757" t="s">
        <v>8940</v>
      </c>
      <c r="F1757">
        <v>10.100199999999999</v>
      </c>
      <c r="G1757" s="45">
        <v>15569195</v>
      </c>
      <c r="H1757" t="s">
        <v>8941</v>
      </c>
      <c r="I1757" s="6" t="s">
        <v>29</v>
      </c>
      <c r="J1757" t="s">
        <v>8942</v>
      </c>
      <c r="K1757" s="9" t="s">
        <v>31</v>
      </c>
      <c r="L1757" s="32" t="s">
        <v>661</v>
      </c>
      <c r="M1757" t="str">
        <f>"http://onlinelibrary.wiley.com/page/journal/"&amp;G1757&amp;"/homepage/FundedAccess.html"</f>
        <v>http://onlinelibrary.wiley.com/page/journal/15569195/homepage/FundedAccess.html</v>
      </c>
      <c r="N1757" t="s">
        <v>33</v>
      </c>
      <c r="O1757" t="s">
        <v>34</v>
      </c>
      <c r="P1757" t="s">
        <v>35</v>
      </c>
      <c r="Q1757" t="s">
        <v>61</v>
      </c>
      <c r="R1757" t="s">
        <v>172</v>
      </c>
      <c r="S1757" t="s">
        <v>38</v>
      </c>
      <c r="T1757" t="s">
        <v>39</v>
      </c>
      <c r="U1757" t="s">
        <v>40</v>
      </c>
      <c r="V1757" t="s">
        <v>41</v>
      </c>
      <c r="W1757" t="s">
        <v>42</v>
      </c>
      <c r="X1757" t="s">
        <v>43</v>
      </c>
    </row>
    <row r="1758" spans="1:24" x14ac:dyDescent="0.45">
      <c r="A1758" t="s">
        <v>8943</v>
      </c>
      <c r="B1758" t="s">
        <v>25</v>
      </c>
      <c r="C1758" t="s">
        <v>25</v>
      </c>
      <c r="D1758" t="s">
        <v>8944</v>
      </c>
      <c r="E1758" t="s">
        <v>8945</v>
      </c>
      <c r="F1758">
        <v>10.1111</v>
      </c>
      <c r="G1758" s="45">
        <v>14679299</v>
      </c>
      <c r="H1758" t="s">
        <v>8946</v>
      </c>
      <c r="I1758" s="6" t="s">
        <v>29</v>
      </c>
      <c r="J1758" t="s">
        <v>8947</v>
      </c>
      <c r="K1758" s="9" t="s">
        <v>31</v>
      </c>
      <c r="L1758" s="32" t="s">
        <v>1430</v>
      </c>
      <c r="M1758" t="str">
        <f>"http://onlinelibrary.wiley.com/page/journal/"&amp;G1758&amp;"/homepage/FundedAccess.html"</f>
        <v>http://onlinelibrary.wiley.com/page/journal/14679299/homepage/FundedAccess.html</v>
      </c>
      <c r="N1758" t="s">
        <v>33</v>
      </c>
      <c r="O1758" t="s">
        <v>34</v>
      </c>
      <c r="P1758" t="s">
        <v>35</v>
      </c>
      <c r="Q1758" t="s">
        <v>36</v>
      </c>
      <c r="R1758" t="s">
        <v>172</v>
      </c>
      <c r="S1758" t="s">
        <v>38</v>
      </c>
      <c r="T1758" t="s">
        <v>39</v>
      </c>
      <c r="U1758" t="s">
        <v>40</v>
      </c>
      <c r="V1758" t="s">
        <v>41</v>
      </c>
      <c r="W1758" t="s">
        <v>42</v>
      </c>
      <c r="X1758" t="s">
        <v>43</v>
      </c>
    </row>
    <row r="1759" spans="1:24" x14ac:dyDescent="0.45">
      <c r="A1759" t="s">
        <v>8948</v>
      </c>
      <c r="B1759" t="s">
        <v>25</v>
      </c>
      <c r="C1759" t="s">
        <v>25</v>
      </c>
      <c r="D1759" t="s">
        <v>8949</v>
      </c>
      <c r="E1759" t="s">
        <v>8950</v>
      </c>
      <c r="F1759">
        <v>10.100199999999999</v>
      </c>
      <c r="G1759" s="45" t="s">
        <v>8951</v>
      </c>
      <c r="H1759" t="s">
        <v>8952</v>
      </c>
      <c r="I1759" s="6" t="s">
        <v>29</v>
      </c>
      <c r="J1759" t="s">
        <v>8953</v>
      </c>
      <c r="K1759" s="9" t="s">
        <v>31</v>
      </c>
      <c r="L1759" s="32" t="s">
        <v>10227</v>
      </c>
      <c r="M1759" t="str">
        <f>"http://onlinelibrary.wiley.com/page/journal/"&amp;G1759&amp;"/homepage/FundedAccess.html"</f>
        <v>http://onlinelibrary.wiley.com/page/journal/1099162X/homepage/FundedAccess.html</v>
      </c>
      <c r="N1759" t="s">
        <v>33</v>
      </c>
      <c r="O1759" t="s">
        <v>34</v>
      </c>
      <c r="P1759" t="s">
        <v>35</v>
      </c>
      <c r="Q1759" t="s">
        <v>36</v>
      </c>
      <c r="R1759" t="s">
        <v>172</v>
      </c>
      <c r="S1759" t="s">
        <v>38</v>
      </c>
      <c r="T1759" t="s">
        <v>39</v>
      </c>
      <c r="U1759" t="s">
        <v>40</v>
      </c>
      <c r="V1759" t="s">
        <v>41</v>
      </c>
      <c r="W1759" t="s">
        <v>42</v>
      </c>
      <c r="X1759" t="s">
        <v>43</v>
      </c>
    </row>
    <row r="1760" spans="1:24" x14ac:dyDescent="0.45">
      <c r="A1760" t="s">
        <v>8954</v>
      </c>
      <c r="B1760" t="s">
        <v>25</v>
      </c>
      <c r="C1760" t="s">
        <v>25</v>
      </c>
      <c r="D1760" t="s">
        <v>8955</v>
      </c>
      <c r="E1760" t="s">
        <v>8956</v>
      </c>
      <c r="F1760">
        <v>10.1111</v>
      </c>
      <c r="G1760" s="45">
        <v>15406210</v>
      </c>
      <c r="H1760" t="s">
        <v>8957</v>
      </c>
      <c r="I1760" s="6" t="s">
        <v>29</v>
      </c>
      <c r="J1760" t="s">
        <v>8958</v>
      </c>
      <c r="K1760" s="9" t="s">
        <v>31</v>
      </c>
      <c r="L1760" s="32" t="s">
        <v>718</v>
      </c>
      <c r="M1760" t="str">
        <f>"http://onlinelibrary.wiley.com/page/journal/"&amp;G1760&amp;"/homepage/FundedAccess.html"</f>
        <v>http://onlinelibrary.wiley.com/page/journal/15406210/homepage/FundedAccess.html</v>
      </c>
      <c r="N1760" t="s">
        <v>33</v>
      </c>
      <c r="O1760" t="s">
        <v>34</v>
      </c>
      <c r="P1760" t="s">
        <v>35</v>
      </c>
      <c r="Q1760" t="s">
        <v>36</v>
      </c>
      <c r="R1760" t="s">
        <v>172</v>
      </c>
      <c r="S1760" t="s">
        <v>38</v>
      </c>
      <c r="T1760" t="s">
        <v>39</v>
      </c>
      <c r="U1760" t="s">
        <v>40</v>
      </c>
      <c r="V1760" t="s">
        <v>80</v>
      </c>
      <c r="W1760" t="s">
        <v>42</v>
      </c>
      <c r="X1760" t="s">
        <v>43</v>
      </c>
    </row>
    <row r="1761" spans="1:24" x14ac:dyDescent="0.45">
      <c r="A1761" t="s">
        <v>8959</v>
      </c>
      <c r="B1761" t="s">
        <v>25</v>
      </c>
      <c r="C1761" t="s">
        <v>25</v>
      </c>
      <c r="D1761" t="s">
        <v>8960</v>
      </c>
      <c r="E1761" t="s">
        <v>8961</v>
      </c>
      <c r="F1761">
        <v>10.1111</v>
      </c>
      <c r="G1761" s="45">
        <v>15405850</v>
      </c>
      <c r="H1761" t="s">
        <v>8962</v>
      </c>
      <c r="I1761" s="6" t="s">
        <v>29</v>
      </c>
      <c r="J1761" t="s">
        <v>77</v>
      </c>
      <c r="K1761" s="9" t="s">
        <v>31</v>
      </c>
      <c r="L1761" s="32">
        <v>3470</v>
      </c>
      <c r="N1761" t="s">
        <v>33</v>
      </c>
      <c r="O1761" t="s">
        <v>34</v>
      </c>
      <c r="P1761" t="s">
        <v>35</v>
      </c>
      <c r="Q1761" t="s">
        <v>36</v>
      </c>
      <c r="R1761" t="s">
        <v>172</v>
      </c>
      <c r="S1761" t="s">
        <v>38</v>
      </c>
      <c r="T1761" t="s">
        <v>39</v>
      </c>
      <c r="U1761" t="s">
        <v>40</v>
      </c>
      <c r="V1761" t="s">
        <v>80</v>
      </c>
      <c r="W1761" t="s">
        <v>42</v>
      </c>
      <c r="X1761" t="s">
        <v>43</v>
      </c>
    </row>
    <row r="1762" spans="1:24" x14ac:dyDescent="0.45">
      <c r="A1762" t="s">
        <v>8963</v>
      </c>
      <c r="B1762" t="s">
        <v>25</v>
      </c>
      <c r="C1762" t="s">
        <v>25</v>
      </c>
      <c r="D1762" t="s">
        <v>8964</v>
      </c>
      <c r="E1762" t="s">
        <v>8965</v>
      </c>
      <c r="F1762">
        <v>10.1111</v>
      </c>
      <c r="G1762" s="45">
        <v>15251446</v>
      </c>
      <c r="H1762" t="s">
        <v>8966</v>
      </c>
      <c r="I1762" s="6" t="s">
        <v>29</v>
      </c>
      <c r="J1762" t="s">
        <v>8967</v>
      </c>
      <c r="K1762" s="9" t="s">
        <v>31</v>
      </c>
      <c r="L1762" s="32" t="s">
        <v>642</v>
      </c>
      <c r="M1762" t="str">
        <f>"http://onlinelibrary.wiley.com/page/journal/"&amp;G1762&amp;"/homepage/FundedAccess.html"</f>
        <v>http://onlinelibrary.wiley.com/page/journal/15251446/homepage/FundedAccess.html</v>
      </c>
      <c r="N1762" t="s">
        <v>33</v>
      </c>
      <c r="O1762" t="s">
        <v>34</v>
      </c>
      <c r="P1762" t="s">
        <v>35</v>
      </c>
      <c r="Q1762" t="s">
        <v>61</v>
      </c>
      <c r="R1762" t="s">
        <v>172</v>
      </c>
      <c r="S1762" t="s">
        <v>38</v>
      </c>
      <c r="T1762" t="s">
        <v>39</v>
      </c>
      <c r="U1762" t="s">
        <v>40</v>
      </c>
      <c r="V1762" t="s">
        <v>41</v>
      </c>
      <c r="W1762" t="s">
        <v>42</v>
      </c>
      <c r="X1762" t="s">
        <v>43</v>
      </c>
    </row>
    <row r="1763" spans="1:24" x14ac:dyDescent="0.45">
      <c r="A1763" t="s">
        <v>8968</v>
      </c>
      <c r="E1763" t="s">
        <v>8969</v>
      </c>
      <c r="G1763" s="45">
        <v>27692450</v>
      </c>
      <c r="H1763" t="s">
        <v>8970</v>
      </c>
      <c r="I1763" s="6" t="s">
        <v>46</v>
      </c>
      <c r="J1763" s="8" t="s">
        <v>8971</v>
      </c>
      <c r="K1763" t="s">
        <v>109</v>
      </c>
      <c r="L1763" s="32">
        <v>2650</v>
      </c>
      <c r="M1763" s="1" t="s">
        <v>8971</v>
      </c>
      <c r="N1763" t="s">
        <v>46</v>
      </c>
      <c r="O1763" t="s">
        <v>34</v>
      </c>
      <c r="P1763" t="s">
        <v>35</v>
      </c>
      <c r="Q1763" t="s">
        <v>49</v>
      </c>
      <c r="R1763" t="s">
        <v>50</v>
      </c>
      <c r="S1763" s="8" t="s">
        <v>8972</v>
      </c>
      <c r="T1763" t="s">
        <v>39</v>
      </c>
      <c r="U1763" s="8" t="s">
        <v>8973</v>
      </c>
      <c r="V1763" t="s">
        <v>41</v>
      </c>
      <c r="W1763" t="s">
        <v>42</v>
      </c>
      <c r="X1763" t="s">
        <v>53</v>
      </c>
    </row>
    <row r="1764" spans="1:24" x14ac:dyDescent="0.45">
      <c r="A1764" s="38" t="s">
        <v>8974</v>
      </c>
      <c r="B1764" t="s">
        <v>8974</v>
      </c>
      <c r="E1764">
        <v>20901844</v>
      </c>
      <c r="G1764" s="45">
        <v>20901844</v>
      </c>
      <c r="H1764" t="s">
        <v>8975</v>
      </c>
      <c r="I1764" t="s">
        <v>46</v>
      </c>
      <c r="J1764" t="s">
        <v>8976</v>
      </c>
      <c r="K1764" s="9" t="s">
        <v>48</v>
      </c>
      <c r="L1764" s="32" t="s">
        <v>4112</v>
      </c>
      <c r="M1764" t="s">
        <v>8976</v>
      </c>
      <c r="N1764" t="s">
        <v>46</v>
      </c>
      <c r="O1764" t="s">
        <v>34</v>
      </c>
      <c r="P1764" t="s">
        <v>35</v>
      </c>
      <c r="Q1764" t="s">
        <v>49</v>
      </c>
      <c r="R1764" t="s">
        <v>50</v>
      </c>
      <c r="S1764" t="s">
        <v>51</v>
      </c>
      <c r="T1764" t="s">
        <v>39</v>
      </c>
      <c r="U1764" t="s">
        <v>8977</v>
      </c>
      <c r="V1764" t="s">
        <v>41</v>
      </c>
      <c r="W1764" t="s">
        <v>8977</v>
      </c>
      <c r="X1764" t="s">
        <v>53</v>
      </c>
    </row>
    <row r="1765" spans="1:24" x14ac:dyDescent="0.45">
      <c r="A1765" t="s">
        <v>8978</v>
      </c>
      <c r="B1765" t="s">
        <v>25</v>
      </c>
      <c r="C1765" t="s">
        <v>25</v>
      </c>
      <c r="D1765" t="s">
        <v>8979</v>
      </c>
      <c r="E1765" t="s">
        <v>8980</v>
      </c>
      <c r="F1765">
        <v>10.100199999999999</v>
      </c>
      <c r="G1765" s="45">
        <v>10991638</v>
      </c>
      <c r="H1765" t="s">
        <v>8981</v>
      </c>
      <c r="I1765" s="6" t="s">
        <v>29</v>
      </c>
      <c r="J1765" t="s">
        <v>8982</v>
      </c>
      <c r="K1765" s="9" t="s">
        <v>31</v>
      </c>
      <c r="L1765" s="32" t="s">
        <v>1513</v>
      </c>
      <c r="M1765" t="str">
        <f>"http://onlinelibrary.wiley.com/page/journal/"&amp;G1765&amp;"/homepage/FundedAccess.html"</f>
        <v>http://onlinelibrary.wiley.com/page/journal/10991638/homepage/FundedAccess.html</v>
      </c>
      <c r="N1765" t="s">
        <v>33</v>
      </c>
      <c r="O1765" t="s">
        <v>34</v>
      </c>
      <c r="P1765" t="s">
        <v>35</v>
      </c>
      <c r="Q1765" t="s">
        <v>61</v>
      </c>
      <c r="R1765" t="s">
        <v>50</v>
      </c>
      <c r="S1765" t="s">
        <v>38</v>
      </c>
      <c r="T1765" t="s">
        <v>39</v>
      </c>
      <c r="U1765" t="s">
        <v>40</v>
      </c>
      <c r="V1765" t="s">
        <v>41</v>
      </c>
      <c r="W1765" t="s">
        <v>42</v>
      </c>
      <c r="X1765" t="s">
        <v>53</v>
      </c>
    </row>
    <row r="1766" spans="1:24" x14ac:dyDescent="0.45">
      <c r="A1766" t="s">
        <v>8983</v>
      </c>
      <c r="E1766" t="s">
        <v>8984</v>
      </c>
      <c r="G1766" s="45" t="s">
        <v>8984</v>
      </c>
      <c r="H1766" t="s">
        <v>8985</v>
      </c>
      <c r="I1766" s="6" t="s">
        <v>46</v>
      </c>
      <c r="J1766" s="1" t="s">
        <v>8986</v>
      </c>
      <c r="K1766" s="9" t="s">
        <v>109</v>
      </c>
      <c r="L1766" s="32">
        <v>1100</v>
      </c>
      <c r="M1766" s="1" t="s">
        <v>8987</v>
      </c>
      <c r="N1766" t="s">
        <v>46</v>
      </c>
      <c r="O1766" t="s">
        <v>34</v>
      </c>
      <c r="P1766" t="s">
        <v>79</v>
      </c>
      <c r="Q1766" t="s">
        <v>49</v>
      </c>
      <c r="R1766" t="s">
        <v>80</v>
      </c>
      <c r="S1766" t="s">
        <v>38</v>
      </c>
      <c r="T1766" t="s">
        <v>39</v>
      </c>
      <c r="U1766" t="s">
        <v>40</v>
      </c>
      <c r="V1766" t="s">
        <v>41</v>
      </c>
      <c r="W1766" t="s">
        <v>42</v>
      </c>
      <c r="X1766" t="s">
        <v>53</v>
      </c>
    </row>
    <row r="1767" spans="1:24" x14ac:dyDescent="0.45">
      <c r="A1767" t="s">
        <v>8988</v>
      </c>
      <c r="B1767" t="s">
        <v>25</v>
      </c>
      <c r="C1767" t="s">
        <v>25</v>
      </c>
      <c r="D1767" t="s">
        <v>8989</v>
      </c>
      <c r="E1767" t="s">
        <v>8990</v>
      </c>
      <c r="F1767">
        <v>10.1111</v>
      </c>
      <c r="G1767" s="45">
        <v>17597331</v>
      </c>
      <c r="H1767" t="s">
        <v>8991</v>
      </c>
      <c r="I1767" t="s">
        <v>46</v>
      </c>
      <c r="J1767" t="s">
        <v>77</v>
      </c>
      <c r="K1767" s="9" t="s">
        <v>8992</v>
      </c>
      <c r="L1767" s="32" t="s">
        <v>77</v>
      </c>
      <c r="N1767" t="s">
        <v>33</v>
      </c>
      <c r="O1767" t="s">
        <v>34</v>
      </c>
      <c r="P1767" t="s">
        <v>35</v>
      </c>
      <c r="Q1767" t="s">
        <v>49</v>
      </c>
      <c r="R1767" t="s">
        <v>172</v>
      </c>
      <c r="S1767" t="s">
        <v>38</v>
      </c>
      <c r="T1767" t="s">
        <v>39</v>
      </c>
      <c r="U1767" t="s">
        <v>40</v>
      </c>
      <c r="V1767" t="s">
        <v>81</v>
      </c>
      <c r="W1767" t="s">
        <v>42</v>
      </c>
      <c r="X1767" t="s">
        <v>53</v>
      </c>
    </row>
    <row r="1768" spans="1:24" x14ac:dyDescent="0.45">
      <c r="A1768" s="38" t="s">
        <v>8993</v>
      </c>
      <c r="B1768" t="s">
        <v>8993</v>
      </c>
      <c r="E1768">
        <v>25770470</v>
      </c>
      <c r="G1768" s="45">
        <v>25770470</v>
      </c>
      <c r="H1768" t="s">
        <v>8994</v>
      </c>
      <c r="I1768" t="s">
        <v>46</v>
      </c>
      <c r="J1768" t="s">
        <v>8995</v>
      </c>
      <c r="K1768" s="9" t="s">
        <v>48</v>
      </c>
      <c r="L1768" s="32" t="s">
        <v>10265</v>
      </c>
      <c r="M1768" t="s">
        <v>8995</v>
      </c>
      <c r="N1768" t="s">
        <v>46</v>
      </c>
      <c r="O1768" t="s">
        <v>34</v>
      </c>
      <c r="P1768" t="s">
        <v>35</v>
      </c>
      <c r="Q1768" t="s">
        <v>49</v>
      </c>
      <c r="R1768" t="s">
        <v>50</v>
      </c>
      <c r="S1768" t="s">
        <v>51</v>
      </c>
      <c r="T1768" t="s">
        <v>39</v>
      </c>
      <c r="U1768" t="s">
        <v>8996</v>
      </c>
      <c r="V1768" t="s">
        <v>41</v>
      </c>
      <c r="W1768" t="s">
        <v>8996</v>
      </c>
      <c r="X1768" t="s">
        <v>53</v>
      </c>
    </row>
    <row r="1769" spans="1:24" x14ac:dyDescent="0.45">
      <c r="A1769" t="s">
        <v>8993</v>
      </c>
      <c r="E1769" t="s">
        <v>8997</v>
      </c>
      <c r="G1769" s="45">
        <v>25770470</v>
      </c>
      <c r="H1769" t="s">
        <v>8998</v>
      </c>
      <c r="I1769" s="6" t="s">
        <v>29</v>
      </c>
      <c r="J1769" t="s">
        <v>8999</v>
      </c>
      <c r="K1769" s="9" t="s">
        <v>31</v>
      </c>
      <c r="L1769" s="32" t="s">
        <v>9000</v>
      </c>
      <c r="M1769" t="s">
        <v>8999</v>
      </c>
      <c r="N1769" t="s">
        <v>33</v>
      </c>
      <c r="O1769" t="s">
        <v>34</v>
      </c>
      <c r="P1769" t="s">
        <v>79</v>
      </c>
      <c r="Q1769" t="s">
        <v>61</v>
      </c>
      <c r="R1769" t="s">
        <v>172</v>
      </c>
      <c r="S1769" t="s">
        <v>38</v>
      </c>
      <c r="T1769" t="s">
        <v>39</v>
      </c>
      <c r="U1769" t="s">
        <v>40</v>
      </c>
      <c r="V1769" t="s">
        <v>41</v>
      </c>
      <c r="W1769" t="s">
        <v>42</v>
      </c>
      <c r="X1769" t="s">
        <v>53</v>
      </c>
    </row>
    <row r="1770" spans="1:24" x14ac:dyDescent="0.45">
      <c r="A1770" t="s">
        <v>9001</v>
      </c>
      <c r="B1770" t="s">
        <v>25</v>
      </c>
      <c r="C1770" t="s">
        <v>25</v>
      </c>
      <c r="D1770" t="s">
        <v>9002</v>
      </c>
      <c r="E1770" t="s">
        <v>9003</v>
      </c>
      <c r="F1770">
        <v>10.100199999999999</v>
      </c>
      <c r="G1770" s="45" t="s">
        <v>9004</v>
      </c>
      <c r="H1770" t="s">
        <v>9005</v>
      </c>
      <c r="I1770" s="6" t="s">
        <v>29</v>
      </c>
      <c r="K1770" t="s">
        <v>31</v>
      </c>
      <c r="L1770" s="32" t="s">
        <v>10221</v>
      </c>
      <c r="M1770" t="str">
        <f>"http://onlinelibrary.wiley.com/page/journal/"&amp;G1770&amp;"/homepage/FundedAccess.html"</f>
        <v>http://onlinelibrary.wiley.com/page/journal/1477870X/homepage/FundedAccess.html</v>
      </c>
      <c r="N1770" t="s">
        <v>33</v>
      </c>
      <c r="O1770" t="s">
        <v>34</v>
      </c>
      <c r="P1770" t="s">
        <v>35</v>
      </c>
      <c r="Q1770" t="s">
        <v>61</v>
      </c>
      <c r="R1770" t="s">
        <v>37</v>
      </c>
      <c r="S1770" t="s">
        <v>38</v>
      </c>
      <c r="T1770" t="s">
        <v>39</v>
      </c>
      <c r="U1770" t="s">
        <v>40</v>
      </c>
      <c r="V1770" t="s">
        <v>41</v>
      </c>
      <c r="W1770" t="s">
        <v>42</v>
      </c>
      <c r="X1770" t="s">
        <v>115</v>
      </c>
    </row>
    <row r="1771" spans="1:24" x14ac:dyDescent="0.45">
      <c r="A1771" t="s">
        <v>9006</v>
      </c>
      <c r="B1771" t="s">
        <v>25</v>
      </c>
      <c r="C1771" t="s">
        <v>25</v>
      </c>
      <c r="D1771" t="s">
        <v>9007</v>
      </c>
      <c r="E1771" t="s">
        <v>9008</v>
      </c>
      <c r="F1771">
        <v>10.1111</v>
      </c>
      <c r="G1771" s="45">
        <v>14679310</v>
      </c>
      <c r="H1771" t="s">
        <v>9009</v>
      </c>
      <c r="I1771" s="6" t="s">
        <v>29</v>
      </c>
      <c r="J1771" t="s">
        <v>9010</v>
      </c>
      <c r="K1771" t="s">
        <v>31</v>
      </c>
      <c r="L1771" s="32" t="s">
        <v>2302</v>
      </c>
      <c r="M1771" t="str">
        <f>"http://onlinelibrary.wiley.com/page/journal/"&amp;G1771&amp;"/homepage/FundedAccess.html"</f>
        <v>http://onlinelibrary.wiley.com/page/journal/14679310/homepage/FundedAccess.html</v>
      </c>
      <c r="N1771" t="s">
        <v>33</v>
      </c>
      <c r="O1771" t="s">
        <v>34</v>
      </c>
      <c r="P1771" t="s">
        <v>35</v>
      </c>
      <c r="Q1771" t="s">
        <v>36</v>
      </c>
      <c r="R1771" t="s">
        <v>172</v>
      </c>
      <c r="S1771" t="s">
        <v>38</v>
      </c>
      <c r="T1771" t="s">
        <v>39</v>
      </c>
      <c r="U1771" t="s">
        <v>40</v>
      </c>
      <c r="V1771" t="s">
        <v>41</v>
      </c>
      <c r="W1771" t="s">
        <v>42</v>
      </c>
      <c r="X1771" t="s">
        <v>43</v>
      </c>
    </row>
    <row r="1772" spans="1:24" x14ac:dyDescent="0.45">
      <c r="A1772" t="s">
        <v>9011</v>
      </c>
      <c r="B1772" t="s">
        <v>9012</v>
      </c>
      <c r="C1772" t="s">
        <v>25</v>
      </c>
      <c r="D1772" t="s">
        <v>9013</v>
      </c>
      <c r="E1772" t="s">
        <v>9014</v>
      </c>
      <c r="F1772">
        <v>10.100199999999999</v>
      </c>
      <c r="G1772" s="45" t="s">
        <v>9015</v>
      </c>
      <c r="H1772" t="s">
        <v>9016</v>
      </c>
      <c r="I1772" s="6" t="s">
        <v>29</v>
      </c>
      <c r="J1772" t="s">
        <v>570</v>
      </c>
      <c r="K1772" t="s">
        <v>31</v>
      </c>
      <c r="L1772" s="32" t="s">
        <v>515</v>
      </c>
      <c r="M1772" t="str">
        <f>"https://publications.agu.org/author-resource-center/publication-fees"</f>
        <v>https://publications.agu.org/author-resource-center/publication-fees</v>
      </c>
      <c r="N1772" t="s">
        <v>78</v>
      </c>
      <c r="O1772" t="str">
        <f>"http://publications.agu.org/open-access/"</f>
        <v>http://publications.agu.org/open-access/</v>
      </c>
      <c r="P1772" t="s">
        <v>4178</v>
      </c>
      <c r="Q1772" t="s">
        <v>4179</v>
      </c>
      <c r="R1772" t="s">
        <v>111</v>
      </c>
      <c r="S1772" t="str">
        <f>"http://publications.agu.org/author-resource-center/publication-policies/data-policy/"</f>
        <v>http://publications.agu.org/author-resource-center/publication-policies/data-policy/</v>
      </c>
      <c r="T1772" t="s">
        <v>39</v>
      </c>
      <c r="U1772" t="s">
        <v>40</v>
      </c>
      <c r="V1772" t="s">
        <v>41</v>
      </c>
      <c r="W1772" t="s">
        <v>42</v>
      </c>
      <c r="X1772" t="s">
        <v>220</v>
      </c>
    </row>
    <row r="1773" spans="1:24" x14ac:dyDescent="0.45">
      <c r="A1773" s="38" t="s">
        <v>9017</v>
      </c>
      <c r="B1773" t="s">
        <v>9017</v>
      </c>
      <c r="E1773" t="s">
        <v>9018</v>
      </c>
      <c r="G1773" s="45" t="s">
        <v>9018</v>
      </c>
      <c r="H1773" t="s">
        <v>9019</v>
      </c>
      <c r="I1773" t="s">
        <v>46</v>
      </c>
      <c r="J1773" t="s">
        <v>9020</v>
      </c>
      <c r="K1773" s="9" t="s">
        <v>48</v>
      </c>
      <c r="L1773" s="32" t="s">
        <v>4112</v>
      </c>
      <c r="M1773" t="s">
        <v>9020</v>
      </c>
      <c r="N1773" t="s">
        <v>46</v>
      </c>
      <c r="O1773" t="s">
        <v>34</v>
      </c>
      <c r="P1773" t="s">
        <v>35</v>
      </c>
      <c r="Q1773" t="s">
        <v>49</v>
      </c>
      <c r="R1773" t="s">
        <v>50</v>
      </c>
      <c r="S1773" t="s">
        <v>51</v>
      </c>
      <c r="T1773" t="s">
        <v>39</v>
      </c>
      <c r="U1773" t="s">
        <v>9021</v>
      </c>
      <c r="V1773" t="s">
        <v>41</v>
      </c>
      <c r="W1773" t="s">
        <v>9021</v>
      </c>
      <c r="X1773" t="s">
        <v>53</v>
      </c>
    </row>
    <row r="1774" spans="1:24" x14ac:dyDescent="0.45">
      <c r="A1774" t="s">
        <v>9022</v>
      </c>
      <c r="B1774" t="s">
        <v>25</v>
      </c>
      <c r="C1774" t="s">
        <v>25</v>
      </c>
      <c r="D1774" t="s">
        <v>9023</v>
      </c>
      <c r="E1774" t="s">
        <v>9024</v>
      </c>
      <c r="F1774">
        <v>10.1111</v>
      </c>
      <c r="G1774" s="45">
        <v>17562171</v>
      </c>
      <c r="H1774" t="s">
        <v>9025</v>
      </c>
      <c r="I1774" s="6" t="s">
        <v>29</v>
      </c>
      <c r="J1774" t="s">
        <v>9026</v>
      </c>
      <c r="K1774" t="s">
        <v>31</v>
      </c>
      <c r="L1774" s="32" t="s">
        <v>226</v>
      </c>
      <c r="M1774" t="str">
        <f>"http://onlinelibrary.wiley.com/page/journal/"&amp;G1774&amp;"/homepage/FundedAccess.html"</f>
        <v>http://onlinelibrary.wiley.com/page/journal/17562171/homepage/FundedAccess.html</v>
      </c>
      <c r="N1774" t="s">
        <v>33</v>
      </c>
      <c r="O1774" t="s">
        <v>34</v>
      </c>
      <c r="P1774" t="s">
        <v>35</v>
      </c>
      <c r="Q1774" t="s">
        <v>36</v>
      </c>
      <c r="R1774" t="s">
        <v>172</v>
      </c>
      <c r="S1774" t="s">
        <v>38</v>
      </c>
      <c r="T1774" t="s">
        <v>39</v>
      </c>
      <c r="U1774" t="s">
        <v>40</v>
      </c>
      <c r="V1774" t="s">
        <v>81</v>
      </c>
      <c r="W1774" t="s">
        <v>42</v>
      </c>
      <c r="X1774" t="s">
        <v>53</v>
      </c>
    </row>
    <row r="1775" spans="1:24" x14ac:dyDescent="0.45">
      <c r="A1775" t="s">
        <v>9027</v>
      </c>
      <c r="B1775" t="s">
        <v>25</v>
      </c>
      <c r="C1775" t="s">
        <v>25</v>
      </c>
      <c r="D1775" t="s">
        <v>9028</v>
      </c>
      <c r="E1775" t="s">
        <v>9029</v>
      </c>
      <c r="F1775">
        <v>10.100199999999999</v>
      </c>
      <c r="G1775" s="45">
        <v>10982418</v>
      </c>
      <c r="H1775" t="s">
        <v>9030</v>
      </c>
      <c r="I1775" s="6" t="s">
        <v>29</v>
      </c>
      <c r="J1775" t="s">
        <v>9031</v>
      </c>
      <c r="K1775" t="s">
        <v>31</v>
      </c>
      <c r="L1775" s="32" t="s">
        <v>674</v>
      </c>
      <c r="M1775" t="str">
        <f>"http://onlinelibrary.wiley.com/page/journal/"&amp;G1775&amp;"/homepage/FundedAccess.html"</f>
        <v>http://onlinelibrary.wiley.com/page/journal/10982418/homepage/FundedAccess.html</v>
      </c>
      <c r="N1775" t="s">
        <v>33</v>
      </c>
      <c r="O1775" t="s">
        <v>34</v>
      </c>
      <c r="P1775" t="s">
        <v>35</v>
      </c>
      <c r="Q1775" t="s">
        <v>61</v>
      </c>
      <c r="R1775" t="s">
        <v>172</v>
      </c>
      <c r="S1775" t="s">
        <v>38</v>
      </c>
      <c r="T1775" t="s">
        <v>39</v>
      </c>
      <c r="U1775" t="s">
        <v>40</v>
      </c>
      <c r="V1775" t="s">
        <v>41</v>
      </c>
      <c r="W1775" t="s">
        <v>42</v>
      </c>
      <c r="X1775" t="s">
        <v>115</v>
      </c>
    </row>
    <row r="1776" spans="1:24" x14ac:dyDescent="0.45">
      <c r="A1776" t="s">
        <v>9032</v>
      </c>
      <c r="B1776" t="s">
        <v>25</v>
      </c>
      <c r="C1776" t="s">
        <v>25</v>
      </c>
      <c r="D1776" t="s">
        <v>9033</v>
      </c>
      <c r="E1776" t="s">
        <v>9034</v>
      </c>
      <c r="F1776">
        <v>10.100199999999999</v>
      </c>
      <c r="G1776" s="45">
        <v>10970231</v>
      </c>
      <c r="H1776" t="s">
        <v>9035</v>
      </c>
      <c r="I1776" s="6" t="s">
        <v>29</v>
      </c>
      <c r="J1776" t="s">
        <v>9036</v>
      </c>
      <c r="K1776" t="s">
        <v>31</v>
      </c>
      <c r="L1776" s="32" t="s">
        <v>701</v>
      </c>
      <c r="M1776" t="str">
        <f>"http://onlinelibrary.wiley.com/page/journal/"&amp;G1776&amp;"/homepage/FundedAccess.html"</f>
        <v>http://onlinelibrary.wiley.com/page/journal/10970231/homepage/FundedAccess.html</v>
      </c>
      <c r="N1776" t="s">
        <v>33</v>
      </c>
      <c r="O1776" t="s">
        <v>34</v>
      </c>
      <c r="P1776" t="s">
        <v>35</v>
      </c>
      <c r="Q1776" t="s">
        <v>61</v>
      </c>
      <c r="R1776" t="s">
        <v>172</v>
      </c>
      <c r="S1776" t="s">
        <v>38</v>
      </c>
      <c r="T1776" t="s">
        <v>39</v>
      </c>
      <c r="U1776" t="s">
        <v>40</v>
      </c>
      <c r="V1776" t="s">
        <v>41</v>
      </c>
      <c r="W1776" t="s">
        <v>42</v>
      </c>
      <c r="X1776" t="s">
        <v>53</v>
      </c>
    </row>
    <row r="1777" spans="1:24" x14ac:dyDescent="0.45">
      <c r="A1777" t="s">
        <v>9037</v>
      </c>
      <c r="B1777" t="s">
        <v>25</v>
      </c>
      <c r="C1777" t="s">
        <v>25</v>
      </c>
      <c r="D1777" t="s">
        <v>9038</v>
      </c>
      <c r="E1777" t="s">
        <v>9039</v>
      </c>
      <c r="F1777">
        <v>10.1111</v>
      </c>
      <c r="G1777" s="45">
        <v>14679329</v>
      </c>
      <c r="H1777" t="s">
        <v>9040</v>
      </c>
      <c r="I1777" s="6" t="s">
        <v>29</v>
      </c>
      <c r="J1777" t="s">
        <v>9041</v>
      </c>
      <c r="K1777" t="s">
        <v>31</v>
      </c>
      <c r="L1777" s="32" t="s">
        <v>5250</v>
      </c>
      <c r="M1777" t="str">
        <f>"http://onlinelibrary.wiley.com/page/journal/"&amp;G1777&amp;"/homepage/FundedAccess.html"</f>
        <v>http://onlinelibrary.wiley.com/page/journal/14679329/homepage/FundedAccess.html</v>
      </c>
      <c r="N1777" t="s">
        <v>33</v>
      </c>
      <c r="O1777" t="s">
        <v>34</v>
      </c>
      <c r="P1777" t="s">
        <v>35</v>
      </c>
      <c r="Q1777" t="s">
        <v>36</v>
      </c>
      <c r="R1777" t="s">
        <v>37</v>
      </c>
      <c r="S1777" t="s">
        <v>38</v>
      </c>
      <c r="T1777" t="s">
        <v>39</v>
      </c>
      <c r="U1777" t="s">
        <v>40</v>
      </c>
      <c r="V1777" t="s">
        <v>41</v>
      </c>
      <c r="W1777" t="s">
        <v>42</v>
      </c>
      <c r="X1777" t="s">
        <v>43</v>
      </c>
    </row>
    <row r="1778" spans="1:24" x14ac:dyDescent="0.45">
      <c r="A1778" t="s">
        <v>9042</v>
      </c>
      <c r="B1778" t="s">
        <v>25</v>
      </c>
      <c r="C1778" t="s">
        <v>25</v>
      </c>
      <c r="D1778" t="s">
        <v>9043</v>
      </c>
      <c r="E1778" t="s">
        <v>9044</v>
      </c>
      <c r="F1778">
        <v>10.1111</v>
      </c>
      <c r="G1778" s="45">
        <v>14679337</v>
      </c>
      <c r="H1778" t="s">
        <v>9045</v>
      </c>
      <c r="I1778" s="6" t="s">
        <v>29</v>
      </c>
      <c r="J1778" t="s">
        <v>9046</v>
      </c>
      <c r="K1778" t="s">
        <v>31</v>
      </c>
      <c r="L1778" s="32" t="s">
        <v>5250</v>
      </c>
      <c r="M1778" t="str">
        <f>"http://onlinelibrary.wiley.com/page/journal/"&amp;G1778&amp;"/homepage/FundedAccess.html"</f>
        <v>http://onlinelibrary.wiley.com/page/journal/14679337/homepage/FundedAccess.html</v>
      </c>
      <c r="N1778" t="s">
        <v>33</v>
      </c>
      <c r="O1778" t="s">
        <v>34</v>
      </c>
      <c r="P1778" t="s">
        <v>35</v>
      </c>
      <c r="Q1778" t="s">
        <v>36</v>
      </c>
      <c r="R1778" t="s">
        <v>172</v>
      </c>
      <c r="S1778" t="s">
        <v>38</v>
      </c>
      <c r="T1778" t="s">
        <v>39</v>
      </c>
      <c r="U1778" t="s">
        <v>40</v>
      </c>
      <c r="V1778" t="s">
        <v>81</v>
      </c>
      <c r="W1778" t="s">
        <v>42</v>
      </c>
      <c r="X1778" t="s">
        <v>43</v>
      </c>
    </row>
    <row r="1779" spans="1:24" x14ac:dyDescent="0.45">
      <c r="A1779" t="s">
        <v>9047</v>
      </c>
      <c r="B1779" t="s">
        <v>25</v>
      </c>
      <c r="C1779" t="s">
        <v>25</v>
      </c>
      <c r="D1779" t="s">
        <v>9048</v>
      </c>
      <c r="E1779" t="s">
        <v>9049</v>
      </c>
      <c r="F1779">
        <v>10.100199999999999</v>
      </c>
      <c r="G1779" s="45">
        <v>19362722</v>
      </c>
      <c r="H1779" t="s">
        <v>9050</v>
      </c>
      <c r="I1779" s="6" t="s">
        <v>29</v>
      </c>
      <c r="J1779" t="s">
        <v>9051</v>
      </c>
      <c r="K1779" t="s">
        <v>31</v>
      </c>
      <c r="L1779" s="32" t="s">
        <v>1469</v>
      </c>
      <c r="M1779" t="str">
        <f>"http://onlinelibrary.wiley.com/page/journal/"&amp;G1779&amp;"/homepage/FundedAccess.html"</f>
        <v>http://onlinelibrary.wiley.com/page/journal/19362722/homepage/FundedAccess.html</v>
      </c>
      <c r="N1779" t="s">
        <v>33</v>
      </c>
      <c r="O1779" t="s">
        <v>34</v>
      </c>
      <c r="P1779" t="s">
        <v>35</v>
      </c>
      <c r="Q1779" t="s">
        <v>36</v>
      </c>
      <c r="R1779" t="s">
        <v>415</v>
      </c>
      <c r="S1779" t="s">
        <v>38</v>
      </c>
      <c r="T1779" t="s">
        <v>93</v>
      </c>
      <c r="U1779" t="s">
        <v>9052</v>
      </c>
      <c r="V1779" t="s">
        <v>80</v>
      </c>
      <c r="W1779" t="s">
        <v>42</v>
      </c>
      <c r="X1779" t="s">
        <v>43</v>
      </c>
    </row>
    <row r="1780" spans="1:24" x14ac:dyDescent="0.45">
      <c r="A1780" t="s">
        <v>9053</v>
      </c>
      <c r="B1780" t="s">
        <v>25</v>
      </c>
      <c r="C1780" t="s">
        <v>25</v>
      </c>
      <c r="D1780" t="s">
        <v>9054</v>
      </c>
      <c r="E1780" t="s">
        <v>9055</v>
      </c>
      <c r="F1780">
        <v>10.100199999999999</v>
      </c>
      <c r="G1780" s="45">
        <v>19362714</v>
      </c>
      <c r="H1780" t="s">
        <v>9056</v>
      </c>
      <c r="I1780" s="6" t="s">
        <v>29</v>
      </c>
      <c r="J1780" t="s">
        <v>9057</v>
      </c>
      <c r="K1780" t="s">
        <v>31</v>
      </c>
      <c r="L1780" s="32">
        <v>2760</v>
      </c>
      <c r="M1780" t="str">
        <f>"http://onlinelibrary.wiley.com/page/journal/"&amp;G1780&amp;"/homepage/FundedAccess.html"</f>
        <v>http://onlinelibrary.wiley.com/page/journal/19362714/homepage/FundedAccess.html</v>
      </c>
      <c r="N1780" t="s">
        <v>33</v>
      </c>
      <c r="O1780" t="s">
        <v>34</v>
      </c>
      <c r="P1780" t="s">
        <v>35</v>
      </c>
      <c r="Q1780" t="s">
        <v>36</v>
      </c>
      <c r="R1780" t="s">
        <v>415</v>
      </c>
      <c r="S1780" t="s">
        <v>38</v>
      </c>
      <c r="T1780" t="s">
        <v>39</v>
      </c>
      <c r="U1780" t="s">
        <v>9058</v>
      </c>
      <c r="V1780" t="s">
        <v>80</v>
      </c>
      <c r="W1780" t="s">
        <v>42</v>
      </c>
      <c r="X1780" t="s">
        <v>43</v>
      </c>
    </row>
    <row r="1781" spans="1:24" x14ac:dyDescent="0.45">
      <c r="A1781" t="s">
        <v>9059</v>
      </c>
      <c r="B1781" t="s">
        <v>25</v>
      </c>
      <c r="C1781" t="s">
        <v>25</v>
      </c>
      <c r="D1781" t="s">
        <v>9060</v>
      </c>
      <c r="E1781" t="s">
        <v>9061</v>
      </c>
      <c r="F1781">
        <v>10.1111</v>
      </c>
      <c r="G1781" s="45">
        <v>15406229</v>
      </c>
      <c r="H1781" t="s">
        <v>9062</v>
      </c>
      <c r="I1781" s="6" t="s">
        <v>29</v>
      </c>
      <c r="J1781" t="s">
        <v>77</v>
      </c>
      <c r="K1781" t="s">
        <v>31</v>
      </c>
      <c r="L1781" s="32" t="s">
        <v>852</v>
      </c>
      <c r="M1781" t="s">
        <v>77</v>
      </c>
      <c r="N1781" t="s">
        <v>33</v>
      </c>
      <c r="O1781" t="s">
        <v>34</v>
      </c>
      <c r="P1781" t="s">
        <v>35</v>
      </c>
      <c r="Q1781" t="s">
        <v>36</v>
      </c>
      <c r="R1781" t="s">
        <v>172</v>
      </c>
      <c r="S1781" t="s">
        <v>38</v>
      </c>
      <c r="T1781" t="s">
        <v>39</v>
      </c>
      <c r="U1781" t="s">
        <v>40</v>
      </c>
      <c r="V1781" t="s">
        <v>41</v>
      </c>
      <c r="W1781" t="s">
        <v>42</v>
      </c>
      <c r="X1781" t="s">
        <v>43</v>
      </c>
    </row>
    <row r="1782" spans="1:24" x14ac:dyDescent="0.45">
      <c r="A1782" t="s">
        <v>9063</v>
      </c>
      <c r="B1782" t="s">
        <v>25</v>
      </c>
      <c r="C1782" t="s">
        <v>25</v>
      </c>
      <c r="D1782" t="s">
        <v>9064</v>
      </c>
      <c r="E1782" t="s">
        <v>9065</v>
      </c>
      <c r="F1782">
        <v>10.100199999999999</v>
      </c>
      <c r="G1782" s="45">
        <v>21556458</v>
      </c>
      <c r="H1782" t="s">
        <v>9066</v>
      </c>
      <c r="I1782" t="s">
        <v>86</v>
      </c>
      <c r="J1782" t="s">
        <v>77</v>
      </c>
      <c r="K1782" t="s">
        <v>486</v>
      </c>
      <c r="L1782" s="32" t="s">
        <v>77</v>
      </c>
      <c r="M1782" t="s">
        <v>77</v>
      </c>
      <c r="N1782" t="s">
        <v>33</v>
      </c>
      <c r="O1782" t="s">
        <v>34</v>
      </c>
      <c r="P1782" t="s">
        <v>35</v>
      </c>
      <c r="Q1782" t="s">
        <v>61</v>
      </c>
      <c r="R1782" t="s">
        <v>172</v>
      </c>
      <c r="S1782" t="s">
        <v>38</v>
      </c>
      <c r="T1782" t="s">
        <v>39</v>
      </c>
      <c r="U1782" t="s">
        <v>40</v>
      </c>
      <c r="V1782" t="s">
        <v>81</v>
      </c>
      <c r="W1782" t="s">
        <v>42</v>
      </c>
      <c r="X1782" t="s">
        <v>115</v>
      </c>
    </row>
    <row r="1783" spans="1:24" x14ac:dyDescent="0.45">
      <c r="A1783" t="s">
        <v>9067</v>
      </c>
      <c r="B1783" t="s">
        <v>25</v>
      </c>
      <c r="C1783" t="s">
        <v>25</v>
      </c>
      <c r="D1783" t="s">
        <v>9068</v>
      </c>
      <c r="E1783" t="s">
        <v>9069</v>
      </c>
      <c r="F1783">
        <v>10.1111</v>
      </c>
      <c r="G1783" s="45">
        <v>17485991</v>
      </c>
      <c r="H1783" t="s">
        <v>9070</v>
      </c>
      <c r="I1783" s="6" t="s">
        <v>29</v>
      </c>
      <c r="J1783" t="s">
        <v>9071</v>
      </c>
      <c r="K1783" t="s">
        <v>31</v>
      </c>
      <c r="L1783" s="32" t="s">
        <v>1889</v>
      </c>
      <c r="M1783" t="str">
        <f>"http://onlinelibrary.wiley.com/page/journal/"&amp;G1783&amp;"/homepage/FundedAccess.html"</f>
        <v>http://onlinelibrary.wiley.com/page/journal/17485991/homepage/FundedAccess.html</v>
      </c>
      <c r="N1783" t="s">
        <v>33</v>
      </c>
      <c r="O1783" t="s">
        <v>34</v>
      </c>
      <c r="P1783" t="s">
        <v>35</v>
      </c>
      <c r="Q1783" t="s">
        <v>36</v>
      </c>
      <c r="R1783" t="s">
        <v>172</v>
      </c>
      <c r="S1783" t="s">
        <v>38</v>
      </c>
      <c r="T1783" t="s">
        <v>39</v>
      </c>
      <c r="U1783" t="s">
        <v>40</v>
      </c>
      <c r="V1783" t="s">
        <v>41</v>
      </c>
      <c r="W1783" t="s">
        <v>42</v>
      </c>
      <c r="X1783" t="s">
        <v>43</v>
      </c>
    </row>
    <row r="1784" spans="1:24" x14ac:dyDescent="0.45">
      <c r="A1784" t="s">
        <v>9072</v>
      </c>
      <c r="B1784" t="s">
        <v>25</v>
      </c>
      <c r="C1784" t="s">
        <v>25</v>
      </c>
      <c r="D1784" t="s">
        <v>9073</v>
      </c>
      <c r="E1784" t="s">
        <v>9073</v>
      </c>
      <c r="F1784">
        <v>10.1111</v>
      </c>
      <c r="G1784" s="45">
        <v>17498171</v>
      </c>
      <c r="H1784" t="s">
        <v>9074</v>
      </c>
      <c r="I1784" s="6" t="s">
        <v>29</v>
      </c>
      <c r="J1784" t="s">
        <v>9075</v>
      </c>
      <c r="K1784" t="s">
        <v>31</v>
      </c>
      <c r="L1784" s="32" t="s">
        <v>5250</v>
      </c>
      <c r="M1784" t="str">
        <f>"http://onlinelibrary.wiley.com/page/journal/"&amp;G1784&amp;"/homepage/FundedAccess.html"</f>
        <v>http://onlinelibrary.wiley.com/page/journal/17498171/homepage/FundedAccess.html</v>
      </c>
      <c r="N1784" t="s">
        <v>33</v>
      </c>
      <c r="O1784" t="s">
        <v>34</v>
      </c>
      <c r="P1784" t="s">
        <v>35</v>
      </c>
      <c r="Q1784" t="s">
        <v>36</v>
      </c>
      <c r="R1784" t="s">
        <v>172</v>
      </c>
      <c r="S1784" t="s">
        <v>38</v>
      </c>
      <c r="T1784" t="s">
        <v>39</v>
      </c>
      <c r="U1784" t="s">
        <v>40</v>
      </c>
      <c r="V1784" t="s">
        <v>41</v>
      </c>
      <c r="W1784" t="s">
        <v>42</v>
      </c>
      <c r="X1784" t="s">
        <v>43</v>
      </c>
    </row>
    <row r="1785" spans="1:24" x14ac:dyDescent="0.45">
      <c r="A1785" t="s">
        <v>9076</v>
      </c>
      <c r="B1785" t="s">
        <v>25</v>
      </c>
      <c r="C1785" t="s">
        <v>25</v>
      </c>
      <c r="D1785" t="s">
        <v>9077</v>
      </c>
      <c r="E1785" t="s">
        <v>9078</v>
      </c>
      <c r="F1785">
        <v>10.1111</v>
      </c>
      <c r="G1785" s="45">
        <v>17480922</v>
      </c>
      <c r="H1785" t="s">
        <v>9079</v>
      </c>
      <c r="I1785" s="6" t="s">
        <v>29</v>
      </c>
      <c r="J1785" t="s">
        <v>9080</v>
      </c>
      <c r="K1785" t="s">
        <v>31</v>
      </c>
      <c r="L1785" s="32" t="s">
        <v>5250</v>
      </c>
      <c r="M1785" t="str">
        <f>"http://onlinelibrary.wiley.com/page/journal/"&amp;G1785&amp;"/homepage/FundedAccess.html"</f>
        <v>http://onlinelibrary.wiley.com/page/journal/17480922/homepage/FundedAccess.html</v>
      </c>
      <c r="N1785" t="s">
        <v>33</v>
      </c>
      <c r="O1785" t="s">
        <v>34</v>
      </c>
      <c r="P1785" t="s">
        <v>35</v>
      </c>
      <c r="Q1785" t="s">
        <v>36</v>
      </c>
      <c r="R1785" t="s">
        <v>172</v>
      </c>
      <c r="S1785" t="s">
        <v>38</v>
      </c>
      <c r="T1785" t="s">
        <v>39</v>
      </c>
      <c r="U1785" t="s">
        <v>40</v>
      </c>
      <c r="V1785" t="s">
        <v>81</v>
      </c>
      <c r="W1785" t="s">
        <v>42</v>
      </c>
      <c r="X1785" t="s">
        <v>43</v>
      </c>
    </row>
    <row r="1786" spans="1:24" x14ac:dyDescent="0.45">
      <c r="A1786" t="s">
        <v>9081</v>
      </c>
      <c r="B1786" t="s">
        <v>25</v>
      </c>
      <c r="C1786" t="s">
        <v>25</v>
      </c>
      <c r="D1786" t="s">
        <v>9082</v>
      </c>
      <c r="E1786" t="s">
        <v>9083</v>
      </c>
      <c r="F1786">
        <v>10.100199999999999</v>
      </c>
      <c r="G1786" s="45">
        <v>15206831</v>
      </c>
      <c r="H1786" t="s">
        <v>9084</v>
      </c>
      <c r="I1786" t="s">
        <v>86</v>
      </c>
      <c r="J1786" t="s">
        <v>77</v>
      </c>
      <c r="K1786" t="s">
        <v>31</v>
      </c>
      <c r="L1786" s="32" t="s">
        <v>695</v>
      </c>
      <c r="M1786" t="s">
        <v>77</v>
      </c>
      <c r="N1786" t="s">
        <v>78</v>
      </c>
      <c r="O1786" t="s">
        <v>34</v>
      </c>
      <c r="P1786" t="s">
        <v>35</v>
      </c>
      <c r="Q1786" t="s">
        <v>1330</v>
      </c>
      <c r="R1786" t="s">
        <v>50</v>
      </c>
      <c r="S1786" t="s">
        <v>38</v>
      </c>
      <c r="T1786" t="s">
        <v>39</v>
      </c>
      <c r="U1786" t="s">
        <v>40</v>
      </c>
      <c r="V1786" t="s">
        <v>41</v>
      </c>
      <c r="W1786" t="s">
        <v>42</v>
      </c>
      <c r="X1786" t="s">
        <v>53</v>
      </c>
    </row>
    <row r="1787" spans="1:24" x14ac:dyDescent="0.45">
      <c r="A1787" t="s">
        <v>9085</v>
      </c>
      <c r="B1787" t="s">
        <v>25</v>
      </c>
      <c r="C1787" t="s">
        <v>25</v>
      </c>
      <c r="D1787" t="s">
        <v>9086</v>
      </c>
      <c r="E1787" t="s">
        <v>9086</v>
      </c>
      <c r="F1787">
        <v>10.100199999999999</v>
      </c>
      <c r="G1787" s="45">
        <v>19362722</v>
      </c>
      <c r="H1787" t="s">
        <v>9087</v>
      </c>
      <c r="I1787" t="s">
        <v>46</v>
      </c>
      <c r="J1787" t="s">
        <v>9088</v>
      </c>
      <c r="K1787" s="9" t="s">
        <v>59</v>
      </c>
      <c r="L1787" s="32" t="s">
        <v>3355</v>
      </c>
      <c r="M1787" t="s">
        <v>9089</v>
      </c>
      <c r="N1787" t="s">
        <v>46</v>
      </c>
      <c r="O1787" t="str">
        <f>"http://onlinelibrary.wiley.com/page/journal/20563485/homepage/open_access_license_and_copyright.htm"</f>
        <v>http://onlinelibrary.wiley.com/page/journal/20563485/homepage/open_access_license_and_copyright.htm</v>
      </c>
      <c r="P1787" t="s">
        <v>35</v>
      </c>
      <c r="Q1787" t="s">
        <v>49</v>
      </c>
      <c r="R1787" t="s">
        <v>172</v>
      </c>
      <c r="S1787" t="s">
        <v>38</v>
      </c>
      <c r="T1787" t="s">
        <v>39</v>
      </c>
      <c r="U1787" t="s">
        <v>40</v>
      </c>
      <c r="V1787" t="s">
        <v>41</v>
      </c>
      <c r="W1787" t="s">
        <v>42</v>
      </c>
      <c r="X1787" t="s">
        <v>53</v>
      </c>
    </row>
    <row r="1788" spans="1:24" x14ac:dyDescent="0.45">
      <c r="A1788" t="s">
        <v>9090</v>
      </c>
      <c r="B1788" t="s">
        <v>25</v>
      </c>
      <c r="C1788" t="s">
        <v>25</v>
      </c>
      <c r="D1788" t="s">
        <v>9091</v>
      </c>
      <c r="E1788" t="s">
        <v>9092</v>
      </c>
      <c r="F1788">
        <v>10.1111</v>
      </c>
      <c r="G1788" s="45">
        <v>14774658</v>
      </c>
      <c r="H1788" t="s">
        <v>9093</v>
      </c>
      <c r="I1788" s="6" t="s">
        <v>29</v>
      </c>
      <c r="J1788" t="s">
        <v>9094</v>
      </c>
      <c r="K1788" t="s">
        <v>31</v>
      </c>
      <c r="L1788" s="32" t="s">
        <v>5250</v>
      </c>
      <c r="M1788" t="str">
        <f>"http://onlinelibrary.wiley.com/journal/"&amp;G1788&amp;"/homepage/FundedAccess.html"</f>
        <v>http://onlinelibrary.wiley.com/journal/14774658/homepage/FundedAccess.html</v>
      </c>
      <c r="N1788" t="s">
        <v>33</v>
      </c>
      <c r="O1788" t="s">
        <v>34</v>
      </c>
      <c r="P1788" t="s">
        <v>35</v>
      </c>
      <c r="Q1788" t="s">
        <v>36</v>
      </c>
      <c r="R1788" t="s">
        <v>172</v>
      </c>
      <c r="S1788" t="s">
        <v>38</v>
      </c>
      <c r="T1788" t="s">
        <v>39</v>
      </c>
      <c r="U1788" t="s">
        <v>40</v>
      </c>
      <c r="V1788" t="s">
        <v>41</v>
      </c>
      <c r="W1788" t="s">
        <v>42</v>
      </c>
      <c r="X1788" t="s">
        <v>43</v>
      </c>
    </row>
    <row r="1789" spans="1:24" x14ac:dyDescent="0.45">
      <c r="A1789" t="s">
        <v>9095</v>
      </c>
      <c r="B1789" t="s">
        <v>25</v>
      </c>
      <c r="C1789" t="s">
        <v>25</v>
      </c>
      <c r="D1789" t="s">
        <v>9096</v>
      </c>
      <c r="E1789" t="s">
        <v>9097</v>
      </c>
      <c r="F1789">
        <v>10.1111</v>
      </c>
      <c r="G1789" s="45">
        <v>14390531</v>
      </c>
      <c r="H1789" t="s">
        <v>9098</v>
      </c>
      <c r="I1789" s="6" t="s">
        <v>29</v>
      </c>
      <c r="J1789" t="s">
        <v>9099</v>
      </c>
      <c r="K1789" t="s">
        <v>31</v>
      </c>
      <c r="L1789" s="32" t="s">
        <v>269</v>
      </c>
      <c r="M1789" t="str">
        <f>"http://onlinelibrary.wiley.com/journal/"&amp;G1789&amp;"/homepage/FundedAccess.html"</f>
        <v>http://onlinelibrary.wiley.com/journal/14390531/homepage/FundedAccess.html</v>
      </c>
      <c r="N1789" t="s">
        <v>33</v>
      </c>
      <c r="O1789" t="s">
        <v>34</v>
      </c>
      <c r="P1789" t="s">
        <v>35</v>
      </c>
      <c r="Q1789" t="s">
        <v>61</v>
      </c>
      <c r="R1789" t="s">
        <v>50</v>
      </c>
      <c r="S1789" t="s">
        <v>38</v>
      </c>
      <c r="T1789" t="s">
        <v>39</v>
      </c>
      <c r="U1789" t="s">
        <v>40</v>
      </c>
      <c r="V1789" t="s">
        <v>41</v>
      </c>
      <c r="W1789" t="s">
        <v>42</v>
      </c>
      <c r="X1789" t="s">
        <v>53</v>
      </c>
    </row>
    <row r="1790" spans="1:24" x14ac:dyDescent="0.45">
      <c r="A1790" t="s">
        <v>9100</v>
      </c>
      <c r="E1790" t="s">
        <v>9101</v>
      </c>
      <c r="F1790">
        <v>10.1111</v>
      </c>
      <c r="G1790" s="45">
        <v>14470578</v>
      </c>
      <c r="H1790" t="s">
        <v>9102</v>
      </c>
      <c r="I1790" t="s">
        <v>46</v>
      </c>
      <c r="J1790" t="s">
        <v>9103</v>
      </c>
      <c r="K1790" t="s">
        <v>31</v>
      </c>
      <c r="L1790" s="32" t="s">
        <v>6129</v>
      </c>
      <c r="M1790" t="s">
        <v>9104</v>
      </c>
      <c r="N1790" t="s">
        <v>46</v>
      </c>
      <c r="O1790" t="str">
        <f>"http://onlinelibrary.wiley.com/page/journal/14470578/homepage/open_access_license_and_copyright.htm"</f>
        <v>http://onlinelibrary.wiley.com/page/journal/14470578/homepage/open_access_license_and_copyright.htm</v>
      </c>
      <c r="P1790" t="s">
        <v>35</v>
      </c>
      <c r="Q1790" t="s">
        <v>49</v>
      </c>
      <c r="R1790" t="s">
        <v>172</v>
      </c>
      <c r="S1790" t="s">
        <v>38</v>
      </c>
      <c r="T1790" t="s">
        <v>39</v>
      </c>
      <c r="U1790" t="s">
        <v>40</v>
      </c>
      <c r="V1790" t="s">
        <v>41</v>
      </c>
      <c r="W1790" t="s">
        <v>42</v>
      </c>
      <c r="X1790" t="s">
        <v>115</v>
      </c>
    </row>
    <row r="1791" spans="1:24" x14ac:dyDescent="0.45">
      <c r="A1791" t="s">
        <v>9105</v>
      </c>
      <c r="D1791" s="21"/>
      <c r="E1791" t="s">
        <v>9106</v>
      </c>
      <c r="G1791" s="6">
        <v>27687228</v>
      </c>
      <c r="H1791" s="6" t="s">
        <v>9107</v>
      </c>
      <c r="I1791" s="6" t="s">
        <v>46</v>
      </c>
      <c r="J1791" s="8" t="s">
        <v>169</v>
      </c>
      <c r="K1791" s="36" t="s">
        <v>109</v>
      </c>
      <c r="L1791" s="32" t="s">
        <v>5032</v>
      </c>
      <c r="M1791" t="s">
        <v>9108</v>
      </c>
      <c r="P1791" t="s">
        <v>35</v>
      </c>
      <c r="Q1791" t="s">
        <v>49</v>
      </c>
      <c r="R1791" t="s">
        <v>50</v>
      </c>
      <c r="S1791" t="s">
        <v>38</v>
      </c>
      <c r="T1791" t="s">
        <v>39</v>
      </c>
      <c r="U1791" t="s">
        <v>40</v>
      </c>
      <c r="V1791" t="s">
        <v>41</v>
      </c>
      <c r="W1791" t="s">
        <v>42</v>
      </c>
      <c r="X1791" t="s">
        <v>53</v>
      </c>
    </row>
    <row r="1792" spans="1:24" x14ac:dyDescent="0.45">
      <c r="A1792" t="s">
        <v>9109</v>
      </c>
      <c r="G1792" s="45">
        <v>24750379</v>
      </c>
      <c r="H1792" t="s">
        <v>9110</v>
      </c>
      <c r="I1792" t="s">
        <v>46</v>
      </c>
      <c r="J1792" t="s">
        <v>9111</v>
      </c>
      <c r="K1792" s="9" t="s">
        <v>1255</v>
      </c>
      <c r="L1792" s="32" t="s">
        <v>2591</v>
      </c>
      <c r="M1792" t="s">
        <v>9112</v>
      </c>
      <c r="N1792" t="s">
        <v>33</v>
      </c>
      <c r="O1792" t="s">
        <v>740</v>
      </c>
      <c r="P1792" t="s">
        <v>35</v>
      </c>
      <c r="Q1792" t="s">
        <v>49</v>
      </c>
      <c r="R1792" t="s">
        <v>172</v>
      </c>
      <c r="S1792" t="s">
        <v>38</v>
      </c>
      <c r="T1792" t="s">
        <v>39</v>
      </c>
      <c r="U1792" t="s">
        <v>40</v>
      </c>
      <c r="V1792" t="s">
        <v>81</v>
      </c>
      <c r="W1792" t="s">
        <v>42</v>
      </c>
      <c r="X1792" t="s">
        <v>43</v>
      </c>
    </row>
    <row r="1793" spans="1:24" x14ac:dyDescent="0.45">
      <c r="A1793" t="s">
        <v>9113</v>
      </c>
      <c r="B1793" t="s">
        <v>25</v>
      </c>
      <c r="C1793" t="s">
        <v>25</v>
      </c>
      <c r="D1793" t="s">
        <v>9114</v>
      </c>
      <c r="E1793" t="s">
        <v>9115</v>
      </c>
      <c r="F1793">
        <v>10.100199999999999</v>
      </c>
      <c r="G1793" s="45" t="s">
        <v>9116</v>
      </c>
      <c r="H1793" t="s">
        <v>9117</v>
      </c>
      <c r="I1793" s="6" t="s">
        <v>29</v>
      </c>
      <c r="J1793" t="s">
        <v>9118</v>
      </c>
      <c r="K1793" t="s">
        <v>31</v>
      </c>
      <c r="L1793" s="32" t="s">
        <v>3525</v>
      </c>
      <c r="M1793" t="str">
        <f>"http://onlinelibrary.wiley.com/page/journal/"&amp;G1793&amp;"/homepage/FundedAccess.html"</f>
        <v>http://onlinelibrary.wiley.com/page/journal/1098240X/homepage/FundedAccess.html</v>
      </c>
      <c r="N1793" t="s">
        <v>33</v>
      </c>
      <c r="O1793" t="s">
        <v>34</v>
      </c>
      <c r="P1793" t="s">
        <v>35</v>
      </c>
      <c r="Q1793" t="s">
        <v>61</v>
      </c>
      <c r="R1793" t="s">
        <v>172</v>
      </c>
      <c r="S1793" t="s">
        <v>38</v>
      </c>
      <c r="T1793" t="s">
        <v>39</v>
      </c>
      <c r="U1793" t="s">
        <v>40</v>
      </c>
      <c r="V1793" t="s">
        <v>41</v>
      </c>
      <c r="W1793" t="s">
        <v>42</v>
      </c>
      <c r="X1793" t="s">
        <v>43</v>
      </c>
    </row>
    <row r="1794" spans="1:24" x14ac:dyDescent="0.45">
      <c r="A1794" t="s">
        <v>9119</v>
      </c>
      <c r="B1794" t="s">
        <v>25</v>
      </c>
      <c r="C1794" t="s">
        <v>25</v>
      </c>
      <c r="D1794" t="s">
        <v>9120</v>
      </c>
      <c r="E1794" t="s">
        <v>9121</v>
      </c>
      <c r="F1794">
        <v>10.1111</v>
      </c>
      <c r="G1794" s="45">
        <v>17513928</v>
      </c>
      <c r="H1794" t="s">
        <v>9122</v>
      </c>
      <c r="I1794" s="6" t="s">
        <v>29</v>
      </c>
      <c r="J1794" t="s">
        <v>9123</v>
      </c>
      <c r="K1794" t="s">
        <v>31</v>
      </c>
      <c r="L1794" s="32" t="s">
        <v>68</v>
      </c>
      <c r="M1794" t="str">
        <f>"http://onlinelibrary.wiley.com/page/journal/"&amp;G1794&amp;"/homepage/FundedAccess.html"</f>
        <v>http://onlinelibrary.wiley.com/page/journal/17513928/homepage/FundedAccess.html</v>
      </c>
      <c r="N1794" t="s">
        <v>33</v>
      </c>
      <c r="O1794" t="s">
        <v>34</v>
      </c>
      <c r="P1794" t="s">
        <v>35</v>
      </c>
      <c r="Q1794" t="s">
        <v>61</v>
      </c>
      <c r="R1794" t="s">
        <v>37</v>
      </c>
      <c r="S1794" t="s">
        <v>38</v>
      </c>
      <c r="T1794" t="s">
        <v>39</v>
      </c>
      <c r="U1794" t="s">
        <v>40</v>
      </c>
      <c r="V1794" t="s">
        <v>41</v>
      </c>
      <c r="W1794" t="s">
        <v>42</v>
      </c>
      <c r="X1794" t="s">
        <v>53</v>
      </c>
    </row>
    <row r="1795" spans="1:24" x14ac:dyDescent="0.45">
      <c r="A1795" t="s">
        <v>9124</v>
      </c>
      <c r="B1795" t="s">
        <v>25</v>
      </c>
      <c r="C1795" t="s">
        <v>25</v>
      </c>
      <c r="D1795" t="s">
        <v>9125</v>
      </c>
      <c r="E1795" t="s">
        <v>9126</v>
      </c>
      <c r="F1795">
        <v>10.1111</v>
      </c>
      <c r="G1795" s="45">
        <v>14401843</v>
      </c>
      <c r="H1795" t="s">
        <v>9127</v>
      </c>
      <c r="I1795" s="6" t="s">
        <v>29</v>
      </c>
      <c r="J1795" t="s">
        <v>9128</v>
      </c>
      <c r="K1795" t="s">
        <v>31</v>
      </c>
      <c r="L1795" s="32" t="s">
        <v>3586</v>
      </c>
      <c r="M1795" t="str">
        <f>"http://onlinelibrary.wiley.com/page/journal/"&amp;G1795&amp;"/homepage/FundedAccess.html"</f>
        <v>http://onlinelibrary.wiley.com/page/journal/14401843/homepage/FundedAccess.html</v>
      </c>
      <c r="N1795" t="s">
        <v>33</v>
      </c>
      <c r="O1795" t="s">
        <v>34</v>
      </c>
      <c r="P1795" t="s">
        <v>35</v>
      </c>
      <c r="Q1795" t="s">
        <v>61</v>
      </c>
      <c r="R1795" t="s">
        <v>50</v>
      </c>
      <c r="S1795" t="s">
        <v>38</v>
      </c>
      <c r="T1795" t="s">
        <v>39</v>
      </c>
      <c r="U1795" t="s">
        <v>40</v>
      </c>
      <c r="V1795" t="s">
        <v>41</v>
      </c>
      <c r="W1795" t="s">
        <v>42</v>
      </c>
      <c r="X1795" t="s">
        <v>53</v>
      </c>
    </row>
    <row r="1796" spans="1:24" x14ac:dyDescent="0.45">
      <c r="A1796" t="s">
        <v>9129</v>
      </c>
      <c r="B1796" t="s">
        <v>25</v>
      </c>
      <c r="C1796" t="s">
        <v>25</v>
      </c>
      <c r="D1796" t="s">
        <v>9130</v>
      </c>
      <c r="E1796" t="s">
        <v>9130</v>
      </c>
      <c r="F1796">
        <v>10.100199999999999</v>
      </c>
      <c r="G1796" s="45">
        <v>19362722</v>
      </c>
      <c r="H1796" t="s">
        <v>9131</v>
      </c>
      <c r="I1796" t="s">
        <v>46</v>
      </c>
      <c r="J1796" t="s">
        <v>9132</v>
      </c>
      <c r="K1796" s="9" t="s">
        <v>59</v>
      </c>
      <c r="L1796" s="32" t="s">
        <v>4112</v>
      </c>
      <c r="M1796" t="s">
        <v>9133</v>
      </c>
      <c r="N1796" t="s">
        <v>46</v>
      </c>
      <c r="O1796" t="str">
        <f>"http://onlinelibrary.wiley.com/page/journal/20513380/homepage/open_access_licenses_and_copyright.htm"</f>
        <v>http://onlinelibrary.wiley.com/page/journal/20513380/homepage/open_access_licenses_and_copyright.htm</v>
      </c>
      <c r="P1796" t="s">
        <v>35</v>
      </c>
      <c r="Q1796" t="s">
        <v>49</v>
      </c>
      <c r="R1796" t="s">
        <v>50</v>
      </c>
      <c r="S1796" t="s">
        <v>38</v>
      </c>
      <c r="T1796" t="s">
        <v>39</v>
      </c>
      <c r="U1796" t="s">
        <v>40</v>
      </c>
      <c r="V1796" t="s">
        <v>41</v>
      </c>
      <c r="W1796" t="s">
        <v>42</v>
      </c>
      <c r="X1796" t="s">
        <v>53</v>
      </c>
    </row>
    <row r="1797" spans="1:24" x14ac:dyDescent="0.45">
      <c r="A1797" t="s">
        <v>9134</v>
      </c>
      <c r="E1797" t="s">
        <v>9135</v>
      </c>
      <c r="G1797" s="45">
        <v>28348966</v>
      </c>
      <c r="H1797" t="s">
        <v>9136</v>
      </c>
      <c r="I1797" s="6" t="s">
        <v>46</v>
      </c>
      <c r="J1797" s="2" t="s">
        <v>77</v>
      </c>
      <c r="K1797" s="9" t="s">
        <v>109</v>
      </c>
      <c r="L1797" s="32" t="s">
        <v>376</v>
      </c>
      <c r="M1797" s="1" t="s">
        <v>9137</v>
      </c>
      <c r="N1797" t="s">
        <v>46</v>
      </c>
      <c r="O1797" t="s">
        <v>34</v>
      </c>
      <c r="P1797" s="2" t="s">
        <v>77</v>
      </c>
      <c r="Q1797" s="2" t="s">
        <v>77</v>
      </c>
      <c r="R1797" t="s">
        <v>50</v>
      </c>
      <c r="S1797" t="s">
        <v>38</v>
      </c>
      <c r="T1797" t="s">
        <v>39</v>
      </c>
      <c r="U1797" t="s">
        <v>40</v>
      </c>
      <c r="V1797" t="s">
        <v>80</v>
      </c>
      <c r="W1797" t="s">
        <v>42</v>
      </c>
      <c r="X1797" t="s">
        <v>53</v>
      </c>
    </row>
    <row r="1798" spans="1:24" x14ac:dyDescent="0.45">
      <c r="A1798" t="s">
        <v>9138</v>
      </c>
      <c r="B1798" t="s">
        <v>25</v>
      </c>
      <c r="C1798" t="s">
        <v>25</v>
      </c>
      <c r="D1798" t="s">
        <v>9139</v>
      </c>
      <c r="E1798" t="s">
        <v>9140</v>
      </c>
      <c r="F1798">
        <v>10.1111</v>
      </c>
      <c r="G1798" s="45" t="s">
        <v>9141</v>
      </c>
      <c r="H1798" t="s">
        <v>9142</v>
      </c>
      <c r="I1798" s="6" t="s">
        <v>29</v>
      </c>
      <c r="J1798" t="s">
        <v>9143</v>
      </c>
      <c r="K1798" t="s">
        <v>31</v>
      </c>
      <c r="L1798" s="32" t="s">
        <v>695</v>
      </c>
      <c r="M1798" t="str">
        <f>"http://onlinelibrary.wiley.com/page/journal/"&amp;G1798&amp;"/homepage/FundedAccess.html"</f>
        <v>http://onlinelibrary.wiley.com/page/journal/1526100X/homepage/FundedAccess.html</v>
      </c>
      <c r="N1798" t="s">
        <v>33</v>
      </c>
      <c r="O1798" t="s">
        <v>34</v>
      </c>
      <c r="P1798" t="s">
        <v>35</v>
      </c>
      <c r="Q1798" t="s">
        <v>61</v>
      </c>
      <c r="R1798" t="s">
        <v>172</v>
      </c>
      <c r="S1798" t="s">
        <v>38</v>
      </c>
      <c r="T1798" t="s">
        <v>39</v>
      </c>
      <c r="U1798" t="s">
        <v>40</v>
      </c>
      <c r="V1798" t="s">
        <v>41</v>
      </c>
      <c r="W1798" t="s">
        <v>42</v>
      </c>
      <c r="X1798" t="s">
        <v>53</v>
      </c>
    </row>
    <row r="1799" spans="1:24" x14ac:dyDescent="0.45">
      <c r="A1799" t="s">
        <v>9144</v>
      </c>
      <c r="B1799" t="s">
        <v>25</v>
      </c>
      <c r="C1799" t="s">
        <v>25</v>
      </c>
      <c r="D1799" t="s">
        <v>9145</v>
      </c>
      <c r="E1799" t="s">
        <v>9146</v>
      </c>
      <c r="F1799">
        <v>10.1111</v>
      </c>
      <c r="G1799" s="45">
        <v>14679361</v>
      </c>
      <c r="H1799" t="s">
        <v>9147</v>
      </c>
      <c r="I1799" s="6" t="s">
        <v>29</v>
      </c>
      <c r="J1799" t="s">
        <v>9148</v>
      </c>
      <c r="K1799" t="s">
        <v>31</v>
      </c>
      <c r="L1799" s="32" t="s">
        <v>152</v>
      </c>
      <c r="M1799" t="str">
        <f>"http://onlinelibrary.wiley.com/page/journal/"&amp;G1799&amp;"/homepage/FundedAccess.html"</f>
        <v>http://onlinelibrary.wiley.com/page/journal/14679361/homepage/FundedAccess.html</v>
      </c>
      <c r="N1799" t="s">
        <v>33</v>
      </c>
      <c r="O1799" t="s">
        <v>34</v>
      </c>
      <c r="P1799" t="s">
        <v>35</v>
      </c>
      <c r="Q1799" t="s">
        <v>36</v>
      </c>
      <c r="R1799" t="s">
        <v>50</v>
      </c>
      <c r="S1799" t="s">
        <v>38</v>
      </c>
      <c r="T1799" t="s">
        <v>39</v>
      </c>
      <c r="U1799" t="s">
        <v>40</v>
      </c>
      <c r="V1799" t="s">
        <v>41</v>
      </c>
      <c r="W1799" t="s">
        <v>42</v>
      </c>
      <c r="X1799" t="s">
        <v>43</v>
      </c>
    </row>
    <row r="1800" spans="1:24" x14ac:dyDescent="0.45">
      <c r="A1800" t="s">
        <v>9149</v>
      </c>
      <c r="B1800" t="s">
        <v>25</v>
      </c>
      <c r="C1800" t="s">
        <v>25</v>
      </c>
      <c r="D1800" t="s">
        <v>9150</v>
      </c>
      <c r="E1800" t="s">
        <v>9150</v>
      </c>
      <c r="F1800">
        <v>10.100199999999999</v>
      </c>
      <c r="G1800" s="45">
        <v>20496613</v>
      </c>
      <c r="H1800" t="s">
        <v>9151</v>
      </c>
      <c r="I1800" s="6" t="s">
        <v>29</v>
      </c>
      <c r="J1800" t="s">
        <v>9152</v>
      </c>
      <c r="K1800" t="s">
        <v>31</v>
      </c>
      <c r="L1800" s="32" t="s">
        <v>68</v>
      </c>
      <c r="M1800" t="str">
        <f>"http://onlinelibrary.wiley.com/page/journal/"&amp;G1800&amp;"/homepage/FundedAccess.html"</f>
        <v>http://onlinelibrary.wiley.com/page/journal/20496613/homepage/FundedAccess.html</v>
      </c>
      <c r="N1800" t="s">
        <v>33</v>
      </c>
      <c r="O1800" t="s">
        <v>34</v>
      </c>
      <c r="P1800" t="s">
        <v>35</v>
      </c>
      <c r="Q1800" t="s">
        <v>890</v>
      </c>
      <c r="R1800" t="s">
        <v>172</v>
      </c>
      <c r="S1800" t="s">
        <v>38</v>
      </c>
      <c r="T1800" t="s">
        <v>39</v>
      </c>
      <c r="U1800" t="s">
        <v>40</v>
      </c>
      <c r="V1800" t="s">
        <v>80</v>
      </c>
      <c r="W1800" t="s">
        <v>42</v>
      </c>
      <c r="X1800" t="s">
        <v>43</v>
      </c>
    </row>
    <row r="1801" spans="1:24" x14ac:dyDescent="0.45">
      <c r="A1801" t="s">
        <v>9153</v>
      </c>
      <c r="B1801" t="s">
        <v>25</v>
      </c>
      <c r="C1801" t="s">
        <v>25</v>
      </c>
      <c r="D1801" t="s">
        <v>9154</v>
      </c>
      <c r="E1801" t="s">
        <v>9155</v>
      </c>
      <c r="F1801">
        <v>10.100199999999999</v>
      </c>
      <c r="G1801" s="45">
        <v>20500394</v>
      </c>
      <c r="H1801" t="s">
        <v>9156</v>
      </c>
      <c r="I1801" s="6" t="s">
        <v>29</v>
      </c>
      <c r="J1801" t="s">
        <v>9157</v>
      </c>
      <c r="K1801" t="s">
        <v>31</v>
      </c>
      <c r="L1801" s="32" t="s">
        <v>642</v>
      </c>
      <c r="M1801" t="str">
        <f>"http://onlinelibrary.wiley.com/page/journal/"&amp;G1801&amp;"/homepage/FundedAccess.html"</f>
        <v>http://onlinelibrary.wiley.com/page/journal/20500394/homepage/FundedAccess.html</v>
      </c>
      <c r="N1801" t="s">
        <v>33</v>
      </c>
      <c r="O1801" t="s">
        <v>34</v>
      </c>
      <c r="P1801" t="s">
        <v>35</v>
      </c>
      <c r="Q1801" t="s">
        <v>36</v>
      </c>
      <c r="R1801" t="s">
        <v>172</v>
      </c>
      <c r="S1801" t="s">
        <v>38</v>
      </c>
      <c r="T1801" t="s">
        <v>39</v>
      </c>
      <c r="U1801" t="s">
        <v>40</v>
      </c>
      <c r="V1801" t="s">
        <v>41</v>
      </c>
      <c r="W1801" t="s">
        <v>42</v>
      </c>
      <c r="X1801" t="s">
        <v>43</v>
      </c>
    </row>
    <row r="1802" spans="1:24" x14ac:dyDescent="0.45">
      <c r="A1802" t="s">
        <v>9158</v>
      </c>
      <c r="E1802" t="s">
        <v>9159</v>
      </c>
      <c r="G1802" s="45">
        <v>18735924</v>
      </c>
      <c r="H1802" t="s">
        <v>9160</v>
      </c>
      <c r="I1802" s="6" t="s">
        <v>29</v>
      </c>
      <c r="J1802" s="8" t="s">
        <v>74</v>
      </c>
      <c r="K1802" t="s">
        <v>31</v>
      </c>
      <c r="L1802" s="32" t="s">
        <v>6571</v>
      </c>
      <c r="M1802" s="27" t="s">
        <v>237</v>
      </c>
      <c r="N1802" t="s">
        <v>33</v>
      </c>
      <c r="O1802" t="s">
        <v>34</v>
      </c>
      <c r="Q1802" t="s">
        <v>36</v>
      </c>
      <c r="X1802" t="s">
        <v>43</v>
      </c>
    </row>
    <row r="1803" spans="1:24" x14ac:dyDescent="0.45">
      <c r="A1803" t="s">
        <v>9161</v>
      </c>
      <c r="B1803" t="s">
        <v>25</v>
      </c>
      <c r="C1803" t="s">
        <v>25</v>
      </c>
      <c r="D1803" t="s">
        <v>9162</v>
      </c>
      <c r="E1803" t="s">
        <v>9163</v>
      </c>
      <c r="F1803">
        <v>10.1111</v>
      </c>
      <c r="G1803" s="45">
        <v>14754991</v>
      </c>
      <c r="H1803" t="s">
        <v>9164</v>
      </c>
      <c r="I1803" s="6" t="s">
        <v>29</v>
      </c>
      <c r="J1803" t="s">
        <v>9165</v>
      </c>
      <c r="K1803" t="s">
        <v>31</v>
      </c>
      <c r="L1803" s="32" t="s">
        <v>695</v>
      </c>
      <c r="M1803" t="str">
        <f>"http://onlinelibrary.wiley.com/page/journal/"&amp;G1803&amp;"/homepage/FundedAccess.html"</f>
        <v>http://onlinelibrary.wiley.com/page/journal/14754991/homepage/FundedAccess.html</v>
      </c>
      <c r="N1803" t="s">
        <v>33</v>
      </c>
      <c r="O1803" t="s">
        <v>34</v>
      </c>
      <c r="P1803" t="s">
        <v>35</v>
      </c>
      <c r="Q1803" t="s">
        <v>36</v>
      </c>
      <c r="R1803" t="s">
        <v>172</v>
      </c>
      <c r="S1803" t="s">
        <v>38</v>
      </c>
      <c r="T1803" t="s">
        <v>93</v>
      </c>
      <c r="U1803" t="s">
        <v>9166</v>
      </c>
      <c r="V1803" t="s">
        <v>81</v>
      </c>
      <c r="W1803" t="s">
        <v>42</v>
      </c>
      <c r="X1803" t="s">
        <v>43</v>
      </c>
    </row>
    <row r="1804" spans="1:24" x14ac:dyDescent="0.45">
      <c r="A1804" t="s">
        <v>9167</v>
      </c>
      <c r="B1804" t="s">
        <v>25</v>
      </c>
      <c r="C1804" t="s">
        <v>25</v>
      </c>
      <c r="D1804" t="s">
        <v>9168</v>
      </c>
      <c r="E1804" t="s">
        <v>9169</v>
      </c>
      <c r="F1804">
        <v>10.1111</v>
      </c>
      <c r="G1804" s="45">
        <v>14679396</v>
      </c>
      <c r="H1804" t="s">
        <v>9170</v>
      </c>
      <c r="I1804" s="6" t="s">
        <v>29</v>
      </c>
      <c r="J1804" t="s">
        <v>9171</v>
      </c>
      <c r="K1804" t="s">
        <v>31</v>
      </c>
      <c r="L1804" s="32" t="s">
        <v>152</v>
      </c>
      <c r="M1804" t="str">
        <f>"http://onlinelibrary.wiley.com/page/journal/"&amp;G1804&amp;"/homepage/FundedAccess.html"</f>
        <v>http://onlinelibrary.wiley.com/page/journal/14679396/homepage/FundedAccess.html</v>
      </c>
      <c r="N1804" t="s">
        <v>33</v>
      </c>
      <c r="O1804" t="s">
        <v>34</v>
      </c>
      <c r="P1804" t="s">
        <v>35</v>
      </c>
      <c r="Q1804" t="s">
        <v>36</v>
      </c>
      <c r="R1804" t="s">
        <v>50</v>
      </c>
      <c r="S1804" t="s">
        <v>38</v>
      </c>
      <c r="T1804" t="s">
        <v>39</v>
      </c>
      <c r="U1804" t="s">
        <v>40</v>
      </c>
      <c r="V1804" t="s">
        <v>41</v>
      </c>
      <c r="W1804" t="s">
        <v>42</v>
      </c>
      <c r="X1804" t="s">
        <v>43</v>
      </c>
    </row>
    <row r="1805" spans="1:24" x14ac:dyDescent="0.45">
      <c r="A1805" t="s">
        <v>9172</v>
      </c>
      <c r="B1805" t="s">
        <v>25</v>
      </c>
      <c r="C1805" t="s">
        <v>25</v>
      </c>
      <c r="D1805" t="s">
        <v>9173</v>
      </c>
      <c r="E1805" t="s">
        <v>9174</v>
      </c>
      <c r="F1805">
        <v>10.1111</v>
      </c>
      <c r="G1805" s="45">
        <v>15411338</v>
      </c>
      <c r="H1805" t="s">
        <v>9175</v>
      </c>
      <c r="I1805" s="6" t="s">
        <v>29</v>
      </c>
      <c r="J1805" t="s">
        <v>9176</v>
      </c>
      <c r="K1805" t="s">
        <v>31</v>
      </c>
      <c r="L1805" s="32" t="s">
        <v>695</v>
      </c>
      <c r="M1805" t="str">
        <f>"http://onlinelibrary.wiley.com/page/journal/"&amp;G1805&amp;"/homepage/FundedAccess.html"</f>
        <v>http://onlinelibrary.wiley.com/page/journal/15411338/homepage/FundedAccess.html</v>
      </c>
      <c r="N1805" t="s">
        <v>33</v>
      </c>
      <c r="O1805" t="s">
        <v>34</v>
      </c>
      <c r="P1805" t="s">
        <v>35</v>
      </c>
      <c r="Q1805" t="s">
        <v>36</v>
      </c>
      <c r="R1805" t="s">
        <v>172</v>
      </c>
      <c r="S1805" t="s">
        <v>38</v>
      </c>
      <c r="T1805" t="s">
        <v>39</v>
      </c>
      <c r="U1805" t="s">
        <v>40</v>
      </c>
      <c r="V1805" t="s">
        <v>41</v>
      </c>
      <c r="W1805" t="s">
        <v>42</v>
      </c>
      <c r="X1805" t="s">
        <v>43</v>
      </c>
    </row>
    <row r="1806" spans="1:24" x14ac:dyDescent="0.45">
      <c r="A1806" t="s">
        <v>9177</v>
      </c>
      <c r="B1806" t="s">
        <v>25</v>
      </c>
      <c r="C1806" t="s">
        <v>25</v>
      </c>
      <c r="D1806" t="s">
        <v>9178</v>
      </c>
      <c r="E1806" t="s">
        <v>9179</v>
      </c>
      <c r="F1806">
        <v>10.1111</v>
      </c>
      <c r="G1806" s="45">
        <v>17535131</v>
      </c>
      <c r="H1806" t="s">
        <v>9180</v>
      </c>
      <c r="I1806" s="6" t="s">
        <v>29</v>
      </c>
      <c r="J1806" t="s">
        <v>9181</v>
      </c>
      <c r="K1806" t="s">
        <v>31</v>
      </c>
      <c r="L1806" s="32" t="s">
        <v>1889</v>
      </c>
      <c r="M1806" t="str">
        <f>"http://onlinelibrary.wiley.com/page/journal/"&amp;G1806&amp;"/homepage/FundedAccess.html"</f>
        <v>http://onlinelibrary.wiley.com/page/journal/17535131/homepage/FundedAccess.html</v>
      </c>
      <c r="N1806" t="s">
        <v>33</v>
      </c>
      <c r="O1806" t="s">
        <v>34</v>
      </c>
      <c r="P1806" t="s">
        <v>35</v>
      </c>
      <c r="Q1806" t="s">
        <v>61</v>
      </c>
      <c r="R1806" t="s">
        <v>172</v>
      </c>
      <c r="S1806" t="s">
        <v>38</v>
      </c>
      <c r="T1806" t="s">
        <v>39</v>
      </c>
      <c r="U1806" t="s">
        <v>40</v>
      </c>
      <c r="V1806" t="s">
        <v>41</v>
      </c>
      <c r="W1806" t="s">
        <v>42</v>
      </c>
      <c r="X1806" t="s">
        <v>53</v>
      </c>
    </row>
    <row r="1807" spans="1:24" x14ac:dyDescent="0.45">
      <c r="A1807" t="s">
        <v>9182</v>
      </c>
      <c r="B1807" t="s">
        <v>25</v>
      </c>
      <c r="C1807" t="s">
        <v>25</v>
      </c>
      <c r="D1807" t="s">
        <v>9183</v>
      </c>
      <c r="E1807" t="s">
        <v>9184</v>
      </c>
      <c r="F1807">
        <v>10.100199999999999</v>
      </c>
      <c r="G1807" s="45">
        <v>10991654</v>
      </c>
      <c r="H1807" t="s">
        <v>9185</v>
      </c>
      <c r="I1807" s="6" t="s">
        <v>29</v>
      </c>
      <c r="J1807" t="s">
        <v>9186</v>
      </c>
      <c r="K1807" t="s">
        <v>31</v>
      </c>
      <c r="L1807" s="32" t="s">
        <v>10225</v>
      </c>
      <c r="M1807" t="str">
        <f>"http://onlinelibrary.wiley.com/page/journal/"&amp;G1807&amp;"/homepage/FundedAccess.html"</f>
        <v>http://onlinelibrary.wiley.com/page/journal/10991654/homepage/FundedAccess.html</v>
      </c>
      <c r="N1807" t="s">
        <v>33</v>
      </c>
      <c r="O1807" t="s">
        <v>34</v>
      </c>
      <c r="P1807" t="s">
        <v>35</v>
      </c>
      <c r="Q1807" t="s">
        <v>61</v>
      </c>
      <c r="R1807" t="s">
        <v>172</v>
      </c>
      <c r="S1807" t="s">
        <v>38</v>
      </c>
      <c r="T1807" t="s">
        <v>39</v>
      </c>
      <c r="U1807" t="s">
        <v>40</v>
      </c>
      <c r="V1807" t="s">
        <v>41</v>
      </c>
      <c r="W1807" t="s">
        <v>42</v>
      </c>
      <c r="X1807" t="s">
        <v>53</v>
      </c>
    </row>
    <row r="1808" spans="1:24" x14ac:dyDescent="0.45">
      <c r="A1808" t="s">
        <v>9187</v>
      </c>
      <c r="B1808" t="s">
        <v>25</v>
      </c>
      <c r="C1808" t="s">
        <v>25</v>
      </c>
      <c r="D1808" t="s">
        <v>9188</v>
      </c>
      <c r="E1808" t="s">
        <v>9189</v>
      </c>
      <c r="F1808">
        <v>10.1111</v>
      </c>
      <c r="G1808" s="45">
        <v>14679418</v>
      </c>
      <c r="H1808" t="s">
        <v>9190</v>
      </c>
      <c r="I1808" s="6" t="s">
        <v>29</v>
      </c>
      <c r="J1808" t="s">
        <v>9191</v>
      </c>
      <c r="K1808" t="s">
        <v>31</v>
      </c>
      <c r="L1808" s="32" t="s">
        <v>32</v>
      </c>
      <c r="M1808" t="str">
        <f>"http://onlinelibrary.wiley.com/page/journal/"&amp;G1808&amp;"/homepage/FundedAccess.html"</f>
        <v>http://onlinelibrary.wiley.com/page/journal/14679418/homepage/FundedAccess.html</v>
      </c>
      <c r="N1808" t="s">
        <v>33</v>
      </c>
      <c r="O1808" t="s">
        <v>34</v>
      </c>
      <c r="P1808" t="s">
        <v>35</v>
      </c>
      <c r="Q1808" t="s">
        <v>36</v>
      </c>
      <c r="R1808" t="s">
        <v>172</v>
      </c>
      <c r="S1808" t="s">
        <v>38</v>
      </c>
      <c r="T1808" t="s">
        <v>39</v>
      </c>
      <c r="U1808" t="s">
        <v>40</v>
      </c>
      <c r="V1808" t="s">
        <v>81</v>
      </c>
      <c r="W1808" t="s">
        <v>42</v>
      </c>
      <c r="X1808" t="s">
        <v>1563</v>
      </c>
    </row>
    <row r="1809" spans="1:24" x14ac:dyDescent="0.45">
      <c r="A1809" t="s">
        <v>9192</v>
      </c>
      <c r="B1809" t="s">
        <v>25</v>
      </c>
      <c r="C1809" t="s">
        <v>25</v>
      </c>
      <c r="D1809" t="s">
        <v>9193</v>
      </c>
      <c r="E1809" t="s">
        <v>9194</v>
      </c>
      <c r="F1809">
        <v>10.100199999999999</v>
      </c>
      <c r="G1809" s="45">
        <v>19449208</v>
      </c>
      <c r="H1809" t="s">
        <v>9195</v>
      </c>
      <c r="I1809" s="6" t="s">
        <v>29</v>
      </c>
      <c r="J1809" t="s">
        <v>570</v>
      </c>
      <c r="K1809" t="s">
        <v>31</v>
      </c>
      <c r="L1809" s="32">
        <v>4070</v>
      </c>
      <c r="M1809" t="str">
        <f>"https://publications.agu.org/author-resource-center/publication-fees"</f>
        <v>https://publications.agu.org/author-resource-center/publication-fees</v>
      </c>
      <c r="N1809" t="s">
        <v>78</v>
      </c>
      <c r="O1809" t="str">
        <f>"http://publications.agu.org/open-access/"</f>
        <v>http://publications.agu.org/open-access/</v>
      </c>
      <c r="P1809" t="s">
        <v>4178</v>
      </c>
      <c r="Q1809" t="s">
        <v>4179</v>
      </c>
      <c r="R1809" t="s">
        <v>111</v>
      </c>
      <c r="S1809" t="s">
        <v>38</v>
      </c>
      <c r="T1809" t="s">
        <v>39</v>
      </c>
      <c r="U1809" t="s">
        <v>40</v>
      </c>
      <c r="V1809" t="s">
        <v>41</v>
      </c>
      <c r="W1809" t="s">
        <v>42</v>
      </c>
      <c r="X1809" t="s">
        <v>220</v>
      </c>
    </row>
    <row r="1810" spans="1:24" x14ac:dyDescent="0.45">
      <c r="A1810" t="s">
        <v>9196</v>
      </c>
      <c r="B1810" t="s">
        <v>25</v>
      </c>
      <c r="C1810" t="s">
        <v>25</v>
      </c>
      <c r="D1810" t="s">
        <v>9197</v>
      </c>
      <c r="E1810" t="s">
        <v>9198</v>
      </c>
      <c r="F1810">
        <v>10.100199999999999</v>
      </c>
      <c r="G1810" s="45">
        <v>19313209</v>
      </c>
      <c r="H1810" t="s">
        <v>9199</v>
      </c>
      <c r="I1810" t="s">
        <v>86</v>
      </c>
      <c r="J1810" t="s">
        <v>77</v>
      </c>
      <c r="K1810" t="s">
        <v>77</v>
      </c>
      <c r="L1810" s="32" t="s">
        <v>77</v>
      </c>
      <c r="M1810" t="s">
        <v>77</v>
      </c>
      <c r="N1810" t="s">
        <v>78</v>
      </c>
      <c r="O1810" t="s">
        <v>34</v>
      </c>
      <c r="P1810" t="s">
        <v>79</v>
      </c>
      <c r="Q1810" t="s">
        <v>79</v>
      </c>
      <c r="R1810" t="s">
        <v>172</v>
      </c>
      <c r="S1810" t="s">
        <v>38</v>
      </c>
      <c r="T1810" t="s">
        <v>39</v>
      </c>
      <c r="U1810" t="s">
        <v>40</v>
      </c>
      <c r="V1810" t="s">
        <v>81</v>
      </c>
      <c r="W1810" t="s">
        <v>42</v>
      </c>
      <c r="X1810" t="s">
        <v>87</v>
      </c>
    </row>
    <row r="1811" spans="1:24" x14ac:dyDescent="0.45">
      <c r="A1811" t="s">
        <v>9200</v>
      </c>
      <c r="E1811" t="s">
        <v>9201</v>
      </c>
      <c r="G1811" s="45">
        <v>27671429</v>
      </c>
      <c r="H1811" t="s">
        <v>9202</v>
      </c>
      <c r="I1811" s="6" t="s">
        <v>46</v>
      </c>
      <c r="J1811" s="1" t="s">
        <v>508</v>
      </c>
      <c r="K1811" t="s">
        <v>2332</v>
      </c>
      <c r="L1811" s="32" t="s">
        <v>77</v>
      </c>
      <c r="M1811" s="1" t="s">
        <v>9203</v>
      </c>
      <c r="N1811" t="s">
        <v>46</v>
      </c>
      <c r="O1811" t="s">
        <v>34</v>
      </c>
      <c r="P1811" t="s">
        <v>35</v>
      </c>
      <c r="Q1811" t="s">
        <v>61</v>
      </c>
      <c r="R1811" t="s">
        <v>172</v>
      </c>
      <c r="S1811" t="s">
        <v>38</v>
      </c>
      <c r="T1811" t="s">
        <v>39</v>
      </c>
      <c r="U1811" t="s">
        <v>40</v>
      </c>
      <c r="V1811" t="s">
        <v>41</v>
      </c>
      <c r="W1811" t="s">
        <v>42</v>
      </c>
      <c r="X1811" t="s">
        <v>53</v>
      </c>
    </row>
    <row r="1812" spans="1:24" x14ac:dyDescent="0.45">
      <c r="A1812" t="s">
        <v>9204</v>
      </c>
      <c r="B1812" t="s">
        <v>25</v>
      </c>
      <c r="C1812" t="s">
        <v>25</v>
      </c>
      <c r="D1812" t="s">
        <v>9205</v>
      </c>
      <c r="E1812" t="s">
        <v>9206</v>
      </c>
      <c r="F1812">
        <v>10.1111</v>
      </c>
      <c r="G1812" s="45">
        <v>15396924</v>
      </c>
      <c r="H1812" t="s">
        <v>9207</v>
      </c>
      <c r="I1812" s="6" t="s">
        <v>29</v>
      </c>
      <c r="J1812" t="s">
        <v>9208</v>
      </c>
      <c r="K1812" t="s">
        <v>31</v>
      </c>
      <c r="L1812" s="32" t="s">
        <v>10225</v>
      </c>
      <c r="M1812" t="str">
        <f>"http://onlinelibrary.wiley.com/page/journal/"&amp;G1812&amp;"/homepage/FundedAccess.html"</f>
        <v>http://onlinelibrary.wiley.com/page/journal/15396924/homepage/FundedAccess.html</v>
      </c>
      <c r="N1812" t="s">
        <v>33</v>
      </c>
      <c r="O1812" t="s">
        <v>34</v>
      </c>
      <c r="P1812" t="s">
        <v>35</v>
      </c>
      <c r="Q1812" t="s">
        <v>36</v>
      </c>
      <c r="R1812" t="s">
        <v>172</v>
      </c>
      <c r="S1812" t="s">
        <v>38</v>
      </c>
      <c r="T1812" t="s">
        <v>39</v>
      </c>
      <c r="U1812" t="s">
        <v>40</v>
      </c>
      <c r="V1812" t="s">
        <v>80</v>
      </c>
      <c r="W1812" t="s">
        <v>42</v>
      </c>
      <c r="X1812" t="s">
        <v>43</v>
      </c>
    </row>
    <row r="1813" spans="1:24" x14ac:dyDescent="0.45">
      <c r="A1813" t="s">
        <v>9209</v>
      </c>
      <c r="B1813" t="s">
        <v>25</v>
      </c>
      <c r="C1813" t="s">
        <v>25</v>
      </c>
      <c r="D1813" t="s">
        <v>9210</v>
      </c>
      <c r="E1813" t="s">
        <v>9211</v>
      </c>
      <c r="F1813">
        <v>10.1111</v>
      </c>
      <c r="G1813" s="45">
        <v>15406296</v>
      </c>
      <c r="H1813" t="s">
        <v>9212</v>
      </c>
      <c r="I1813" s="6" t="s">
        <v>29</v>
      </c>
      <c r="J1813" t="s">
        <v>77</v>
      </c>
      <c r="K1813" t="s">
        <v>31</v>
      </c>
      <c r="L1813" s="32" t="s">
        <v>852</v>
      </c>
      <c r="M1813" t="s">
        <v>77</v>
      </c>
      <c r="N1813" t="s">
        <v>78</v>
      </c>
      <c r="O1813" t="s">
        <v>34</v>
      </c>
      <c r="P1813" t="s">
        <v>79</v>
      </c>
      <c r="Q1813" t="s">
        <v>79</v>
      </c>
      <c r="R1813" t="s">
        <v>172</v>
      </c>
      <c r="S1813" t="s">
        <v>38</v>
      </c>
      <c r="T1813" t="s">
        <v>39</v>
      </c>
      <c r="U1813" t="s">
        <v>40</v>
      </c>
      <c r="V1813" t="s">
        <v>41</v>
      </c>
      <c r="W1813" t="s">
        <v>42</v>
      </c>
      <c r="X1813" t="s">
        <v>43</v>
      </c>
    </row>
    <row r="1814" spans="1:24" x14ac:dyDescent="0.45">
      <c r="A1814" t="s">
        <v>9213</v>
      </c>
      <c r="B1814" t="s">
        <v>25</v>
      </c>
      <c r="C1814" t="s">
        <v>25</v>
      </c>
      <c r="D1814" t="s">
        <v>9214</v>
      </c>
      <c r="E1814" t="s">
        <v>9214</v>
      </c>
      <c r="F1814">
        <v>10.100199999999999</v>
      </c>
      <c r="G1814" s="45">
        <v>19444079</v>
      </c>
      <c r="H1814" t="s">
        <v>9215</v>
      </c>
      <c r="I1814" s="6" t="s">
        <v>29</v>
      </c>
      <c r="J1814" t="s">
        <v>9216</v>
      </c>
      <c r="K1814" t="s">
        <v>31</v>
      </c>
      <c r="L1814" s="32">
        <v>2900</v>
      </c>
      <c r="M1814" t="str">
        <f>"https://onlinelibrary.wiley.com/page/journal/"&amp;G1814&amp;"/homepage/FundedAccess.html"</f>
        <v>https://onlinelibrary.wiley.com/page/journal/19444079/homepage/FundedAccess.html</v>
      </c>
      <c r="N1814" t="s">
        <v>33</v>
      </c>
      <c r="O1814" t="s">
        <v>34</v>
      </c>
      <c r="P1814" t="s">
        <v>35</v>
      </c>
      <c r="Q1814" t="s">
        <v>36</v>
      </c>
      <c r="R1814" t="s">
        <v>172</v>
      </c>
      <c r="S1814" t="s">
        <v>38</v>
      </c>
      <c r="T1814" t="s">
        <v>39</v>
      </c>
      <c r="U1814" t="s">
        <v>40</v>
      </c>
      <c r="V1814" t="s">
        <v>41</v>
      </c>
      <c r="W1814" t="s">
        <v>42</v>
      </c>
      <c r="X1814" t="s">
        <v>43</v>
      </c>
    </row>
    <row r="1815" spans="1:24" x14ac:dyDescent="0.45">
      <c r="A1815" t="s">
        <v>9217</v>
      </c>
      <c r="E1815" t="s">
        <v>9218</v>
      </c>
      <c r="G1815" s="45" t="s">
        <v>9218</v>
      </c>
      <c r="H1815" t="s">
        <v>9219</v>
      </c>
      <c r="I1815" s="6" t="s">
        <v>46</v>
      </c>
      <c r="J1815" s="8" t="s">
        <v>294</v>
      </c>
      <c r="K1815" t="s">
        <v>109</v>
      </c>
      <c r="L1815" s="32" t="s">
        <v>779</v>
      </c>
      <c r="M1815" s="8" t="s">
        <v>9220</v>
      </c>
      <c r="N1815" t="s">
        <v>46</v>
      </c>
      <c r="O1815" s="8" t="s">
        <v>345</v>
      </c>
      <c r="P1815" t="s">
        <v>35</v>
      </c>
      <c r="Q1815" t="s">
        <v>49</v>
      </c>
      <c r="R1815" t="s">
        <v>50</v>
      </c>
      <c r="S1815" s="1" t="s">
        <v>38</v>
      </c>
      <c r="T1815" t="s">
        <v>39</v>
      </c>
      <c r="U1815" s="1" t="s">
        <v>314</v>
      </c>
      <c r="V1815" t="s">
        <v>41</v>
      </c>
      <c r="W1815" s="8" t="s">
        <v>42</v>
      </c>
      <c r="X1815" t="s">
        <v>53</v>
      </c>
    </row>
    <row r="1816" spans="1:24" x14ac:dyDescent="0.45">
      <c r="A1816" t="s">
        <v>9221</v>
      </c>
      <c r="B1816" t="s">
        <v>25</v>
      </c>
      <c r="C1816" t="s">
        <v>25</v>
      </c>
      <c r="D1816" t="s">
        <v>9222</v>
      </c>
      <c r="E1816" t="s">
        <v>9223</v>
      </c>
      <c r="F1816">
        <v>10.100199999999999</v>
      </c>
      <c r="G1816" s="45">
        <v>15351467</v>
      </c>
      <c r="H1816" t="s">
        <v>9224</v>
      </c>
      <c r="I1816" s="6" t="s">
        <v>29</v>
      </c>
      <c r="J1816" t="s">
        <v>9225</v>
      </c>
      <c r="K1816" t="s">
        <v>31</v>
      </c>
      <c r="L1816" s="32" t="s">
        <v>6640</v>
      </c>
      <c r="M1816" t="str">
        <f>"https://onlinelibrary.wiley.com/page/journal/"&amp;G1816&amp;"/homepage/FundedAccess.html"</f>
        <v>https://onlinelibrary.wiley.com/page/journal/15351467/homepage/FundedAccess.html</v>
      </c>
      <c r="N1816" t="s">
        <v>33</v>
      </c>
      <c r="O1816" t="s">
        <v>34</v>
      </c>
      <c r="P1816" t="s">
        <v>35</v>
      </c>
      <c r="Q1816" t="s">
        <v>61</v>
      </c>
      <c r="R1816" t="s">
        <v>50</v>
      </c>
      <c r="S1816" t="s">
        <v>38</v>
      </c>
      <c r="T1816" t="s">
        <v>39</v>
      </c>
      <c r="U1816" t="s">
        <v>40</v>
      </c>
      <c r="V1816" t="s">
        <v>41</v>
      </c>
      <c r="W1816" t="s">
        <v>42</v>
      </c>
      <c r="X1816" t="s">
        <v>53</v>
      </c>
    </row>
    <row r="1817" spans="1:24" x14ac:dyDescent="0.45">
      <c r="A1817" t="s">
        <v>9226</v>
      </c>
      <c r="B1817" t="s">
        <v>25</v>
      </c>
      <c r="C1817" t="s">
        <v>25</v>
      </c>
      <c r="D1817" t="s">
        <v>9227</v>
      </c>
      <c r="E1817" t="s">
        <v>9228</v>
      </c>
      <c r="F1817">
        <v>10.1111</v>
      </c>
      <c r="G1817" s="45">
        <v>15490831</v>
      </c>
      <c r="H1817" t="s">
        <v>9229</v>
      </c>
      <c r="I1817" s="6" t="s">
        <v>29</v>
      </c>
      <c r="J1817" t="s">
        <v>9230</v>
      </c>
      <c r="K1817" t="s">
        <v>31</v>
      </c>
      <c r="L1817" s="32" t="s">
        <v>497</v>
      </c>
      <c r="M1817" t="str">
        <f>"https://onlinelibrary.wiley.com/page/journal/"&amp;G1817&amp;"/homepage/FundedAccess.html"</f>
        <v>https://onlinelibrary.wiley.com/page/journal/15490831/homepage/FundedAccess.html</v>
      </c>
      <c r="N1817" t="s">
        <v>33</v>
      </c>
      <c r="O1817" t="s">
        <v>34</v>
      </c>
      <c r="P1817" t="s">
        <v>35</v>
      </c>
      <c r="Q1817" t="s">
        <v>36</v>
      </c>
      <c r="R1817" t="s">
        <v>37</v>
      </c>
      <c r="S1817" t="s">
        <v>38</v>
      </c>
      <c r="T1817" t="s">
        <v>39</v>
      </c>
      <c r="U1817" t="s">
        <v>40</v>
      </c>
      <c r="V1817" t="s">
        <v>80</v>
      </c>
      <c r="W1817" t="s">
        <v>42</v>
      </c>
      <c r="X1817" t="s">
        <v>43</v>
      </c>
    </row>
    <row r="1818" spans="1:24" x14ac:dyDescent="0.45">
      <c r="A1818" t="s">
        <v>9231</v>
      </c>
      <c r="B1818" t="s">
        <v>25</v>
      </c>
      <c r="C1818" t="s">
        <v>25</v>
      </c>
      <c r="D1818" t="s">
        <v>9232</v>
      </c>
      <c r="E1818" t="s">
        <v>9233</v>
      </c>
      <c r="F1818">
        <v>10.1111</v>
      </c>
      <c r="G1818" s="45">
        <v>14679434</v>
      </c>
      <c r="H1818" t="s">
        <v>9234</v>
      </c>
      <c r="I1818" s="6" t="s">
        <v>29</v>
      </c>
      <c r="J1818" t="s">
        <v>9235</v>
      </c>
      <c r="K1818" t="s">
        <v>31</v>
      </c>
      <c r="L1818" s="32" t="s">
        <v>76</v>
      </c>
      <c r="M1818" t="str">
        <f>"https://onlinelibrary.wiley.com/page/journal/"&amp;G1818&amp;"/homepage/FundedAccess.html"</f>
        <v>https://onlinelibrary.wiley.com/page/journal/14679434/homepage/FundedAccess.html</v>
      </c>
      <c r="N1818" t="s">
        <v>78</v>
      </c>
      <c r="O1818" t="s">
        <v>34</v>
      </c>
      <c r="P1818" t="s">
        <v>79</v>
      </c>
      <c r="Q1818" t="s">
        <v>1330</v>
      </c>
      <c r="R1818" t="s">
        <v>172</v>
      </c>
      <c r="S1818" t="s">
        <v>38</v>
      </c>
      <c r="T1818" t="s">
        <v>39</v>
      </c>
      <c r="U1818" t="s">
        <v>40</v>
      </c>
      <c r="V1818" t="s">
        <v>41</v>
      </c>
      <c r="W1818" t="s">
        <v>42</v>
      </c>
      <c r="X1818" t="s">
        <v>115</v>
      </c>
    </row>
    <row r="1819" spans="1:24" x14ac:dyDescent="0.45">
      <c r="A1819" t="s">
        <v>9236</v>
      </c>
      <c r="B1819" t="s">
        <v>25</v>
      </c>
      <c r="C1819" t="s">
        <v>25</v>
      </c>
      <c r="D1819" t="s">
        <v>9237</v>
      </c>
      <c r="E1819" t="s">
        <v>9238</v>
      </c>
      <c r="F1819">
        <v>10.1111</v>
      </c>
      <c r="G1819" s="45">
        <v>14716712</v>
      </c>
      <c r="H1819" t="s">
        <v>9239</v>
      </c>
      <c r="I1819" s="6" t="s">
        <v>29</v>
      </c>
      <c r="J1819" t="s">
        <v>9240</v>
      </c>
      <c r="K1819" t="s">
        <v>31</v>
      </c>
      <c r="L1819" s="32" t="s">
        <v>852</v>
      </c>
      <c r="M1819" t="str">
        <f>"https://onlinelibrary.wiley.com/page/journal/"&amp;G1819&amp;"/homepage/FundedAccess.html"</f>
        <v>https://onlinelibrary.wiley.com/page/journal/14716712/homepage/FundedAccess.html</v>
      </c>
      <c r="N1819" t="s">
        <v>33</v>
      </c>
      <c r="O1819" t="s">
        <v>34</v>
      </c>
      <c r="P1819" t="s">
        <v>35</v>
      </c>
      <c r="Q1819" t="s">
        <v>61</v>
      </c>
      <c r="R1819" t="s">
        <v>172</v>
      </c>
      <c r="S1819" t="s">
        <v>38</v>
      </c>
      <c r="T1819" t="s">
        <v>39</v>
      </c>
      <c r="U1819" t="s">
        <v>40</v>
      </c>
      <c r="V1819" t="s">
        <v>41</v>
      </c>
      <c r="W1819" t="s">
        <v>42</v>
      </c>
      <c r="X1819" t="s">
        <v>43</v>
      </c>
    </row>
    <row r="1820" spans="1:24" x14ac:dyDescent="0.45">
      <c r="A1820" t="s">
        <v>9241</v>
      </c>
      <c r="B1820" t="s">
        <v>25</v>
      </c>
      <c r="C1820" t="s">
        <v>25</v>
      </c>
      <c r="D1820" t="s">
        <v>9242</v>
      </c>
      <c r="E1820" t="s">
        <v>9243</v>
      </c>
      <c r="F1820">
        <v>10.1111</v>
      </c>
      <c r="G1820" s="45">
        <v>14679442</v>
      </c>
      <c r="H1820" t="s">
        <v>9244</v>
      </c>
      <c r="I1820" s="6" t="s">
        <v>29</v>
      </c>
      <c r="J1820" t="s">
        <v>9245</v>
      </c>
      <c r="K1820" t="s">
        <v>31</v>
      </c>
      <c r="L1820" s="32" t="s">
        <v>68</v>
      </c>
      <c r="M1820" t="str">
        <f>"https://onlinelibrary.wiley.com/page/journal/"&amp;G1820&amp;"/homepage/FundedAccess.html"</f>
        <v>https://onlinelibrary.wiley.com/page/journal/14679442/homepage/FundedAccess.html</v>
      </c>
      <c r="N1820" t="s">
        <v>33</v>
      </c>
      <c r="O1820" t="s">
        <v>34</v>
      </c>
      <c r="P1820" t="s">
        <v>35</v>
      </c>
      <c r="Q1820" t="s">
        <v>36</v>
      </c>
      <c r="R1820" t="s">
        <v>50</v>
      </c>
      <c r="S1820" t="s">
        <v>38</v>
      </c>
      <c r="T1820" t="s">
        <v>93</v>
      </c>
      <c r="U1820" t="s">
        <v>9246</v>
      </c>
      <c r="V1820" t="s">
        <v>81</v>
      </c>
      <c r="W1820" t="s">
        <v>42</v>
      </c>
      <c r="X1820" t="s">
        <v>115</v>
      </c>
    </row>
    <row r="1821" spans="1:24" x14ac:dyDescent="0.45">
      <c r="A1821" t="s">
        <v>9247</v>
      </c>
      <c r="B1821" t="s">
        <v>25</v>
      </c>
      <c r="C1821" t="s">
        <v>25</v>
      </c>
      <c r="D1821" t="s">
        <v>9248</v>
      </c>
      <c r="E1821" t="s">
        <v>9249</v>
      </c>
      <c r="F1821">
        <v>10.1111</v>
      </c>
      <c r="G1821" s="45">
        <v>13653083</v>
      </c>
      <c r="H1821" t="s">
        <v>9250</v>
      </c>
      <c r="I1821" s="6" t="s">
        <v>29</v>
      </c>
      <c r="J1821" t="s">
        <v>9251</v>
      </c>
      <c r="K1821" t="s">
        <v>31</v>
      </c>
      <c r="L1821" s="32" t="s">
        <v>1889</v>
      </c>
      <c r="M1821" t="str">
        <f>"https://onlinelibrary.wiley.com/page/journal/"&amp;G1821&amp;"/homepage/FundedAccess.html"</f>
        <v>https://onlinelibrary.wiley.com/page/journal/13653083/homepage/FundedAccess.html</v>
      </c>
      <c r="N1821" t="s">
        <v>33</v>
      </c>
      <c r="O1821" t="s">
        <v>34</v>
      </c>
      <c r="P1821" t="s">
        <v>35</v>
      </c>
      <c r="Q1821" t="s">
        <v>61</v>
      </c>
      <c r="R1821" t="s">
        <v>50</v>
      </c>
      <c r="S1821" t="s">
        <v>38</v>
      </c>
      <c r="T1821" t="s">
        <v>39</v>
      </c>
      <c r="U1821" t="s">
        <v>40</v>
      </c>
      <c r="V1821" t="s">
        <v>41</v>
      </c>
      <c r="W1821" t="s">
        <v>42</v>
      </c>
      <c r="X1821" t="s">
        <v>53</v>
      </c>
    </row>
    <row r="1822" spans="1:24" x14ac:dyDescent="0.45">
      <c r="A1822" t="s">
        <v>9252</v>
      </c>
      <c r="B1822" t="s">
        <v>25</v>
      </c>
      <c r="C1822" t="s">
        <v>25</v>
      </c>
      <c r="D1822" t="s">
        <v>9253</v>
      </c>
      <c r="E1822" t="s">
        <v>9254</v>
      </c>
      <c r="F1822">
        <v>10.1111</v>
      </c>
      <c r="G1822" s="45">
        <v>16000838</v>
      </c>
      <c r="H1822" t="s">
        <v>9255</v>
      </c>
      <c r="I1822" s="6" t="s">
        <v>29</v>
      </c>
      <c r="J1822" t="s">
        <v>9256</v>
      </c>
      <c r="K1822" t="s">
        <v>31</v>
      </c>
      <c r="L1822" s="32" t="s">
        <v>1513</v>
      </c>
      <c r="M1822" t="str">
        <f>"https://onlinelibrary.wiley.com/page/journal/"&amp;G1822&amp;"/homepage/FundedAccess.html"</f>
        <v>https://onlinelibrary.wiley.com/page/journal/16000838/homepage/FundedAccess.html</v>
      </c>
      <c r="N1822" t="s">
        <v>33</v>
      </c>
      <c r="O1822" t="s">
        <v>34</v>
      </c>
      <c r="P1822" t="s">
        <v>35</v>
      </c>
      <c r="Q1822" t="s">
        <v>61</v>
      </c>
      <c r="R1822" t="s">
        <v>172</v>
      </c>
      <c r="S1822" t="s">
        <v>38</v>
      </c>
      <c r="T1822" t="s">
        <v>39</v>
      </c>
      <c r="U1822" t="s">
        <v>40</v>
      </c>
      <c r="V1822" t="s">
        <v>41</v>
      </c>
      <c r="W1822" t="s">
        <v>42</v>
      </c>
      <c r="X1822" t="s">
        <v>53</v>
      </c>
    </row>
    <row r="1823" spans="1:24" x14ac:dyDescent="0.45">
      <c r="A1823" t="s">
        <v>9257</v>
      </c>
      <c r="B1823" t="s">
        <v>25</v>
      </c>
      <c r="C1823" t="s">
        <v>25</v>
      </c>
      <c r="D1823" t="s">
        <v>9258</v>
      </c>
      <c r="E1823" t="s">
        <v>9259</v>
      </c>
      <c r="F1823">
        <v>10.1111</v>
      </c>
      <c r="G1823" s="45">
        <v>14679450</v>
      </c>
      <c r="H1823" t="s">
        <v>9260</v>
      </c>
      <c r="I1823" s="6" t="s">
        <v>29</v>
      </c>
      <c r="J1823" t="s">
        <v>9261</v>
      </c>
      <c r="K1823" t="s">
        <v>31</v>
      </c>
      <c r="L1823" s="32" t="s">
        <v>1216</v>
      </c>
      <c r="M1823" t="str">
        <f>"https://onlinelibrary.wiley.com/page/journal/"&amp;G1823&amp;"/homepage/FundedAccess.html"</f>
        <v>https://onlinelibrary.wiley.com/page/journal/14679450/homepage/FundedAccess.html</v>
      </c>
      <c r="N1823" t="s">
        <v>33</v>
      </c>
      <c r="O1823" t="s">
        <v>34</v>
      </c>
      <c r="P1823" t="s">
        <v>35</v>
      </c>
      <c r="Q1823" t="s">
        <v>61</v>
      </c>
      <c r="R1823" t="s">
        <v>172</v>
      </c>
      <c r="S1823" t="s">
        <v>38</v>
      </c>
      <c r="T1823" t="s">
        <v>39</v>
      </c>
      <c r="U1823" t="s">
        <v>40</v>
      </c>
      <c r="V1823" t="s">
        <v>41</v>
      </c>
      <c r="W1823" t="s">
        <v>42</v>
      </c>
      <c r="X1823" t="s">
        <v>43</v>
      </c>
    </row>
    <row r="1824" spans="1:24" x14ac:dyDescent="0.45">
      <c r="A1824" t="s">
        <v>9262</v>
      </c>
      <c r="B1824" t="s">
        <v>25</v>
      </c>
      <c r="C1824" t="s">
        <v>25</v>
      </c>
      <c r="D1824" t="s">
        <v>9263</v>
      </c>
      <c r="E1824" t="s">
        <v>9264</v>
      </c>
      <c r="F1824">
        <v>10.1111</v>
      </c>
      <c r="G1824" s="45">
        <v>14679469</v>
      </c>
      <c r="H1824" t="s">
        <v>9265</v>
      </c>
      <c r="I1824" s="6" t="s">
        <v>29</v>
      </c>
      <c r="J1824" s="8" t="s">
        <v>9266</v>
      </c>
      <c r="K1824" t="s">
        <v>31</v>
      </c>
      <c r="L1824" s="32" t="s">
        <v>10248</v>
      </c>
      <c r="M1824" t="str">
        <f>"https://onlinelibrary.wiley.com/page/journal/"&amp;G1824&amp;"/homepage/FundedAccess.html"</f>
        <v>https://onlinelibrary.wiley.com/page/journal/14679469/homepage/FundedAccess.html</v>
      </c>
      <c r="N1824" t="s">
        <v>33</v>
      </c>
      <c r="O1824" t="s">
        <v>34</v>
      </c>
      <c r="P1824" t="s">
        <v>35</v>
      </c>
      <c r="Q1824" t="s">
        <v>61</v>
      </c>
      <c r="R1824" t="s">
        <v>172</v>
      </c>
      <c r="S1824" t="s">
        <v>38</v>
      </c>
      <c r="T1824" t="s">
        <v>39</v>
      </c>
      <c r="U1824" t="s">
        <v>40</v>
      </c>
      <c r="V1824" t="s">
        <v>41</v>
      </c>
      <c r="W1824" t="s">
        <v>42</v>
      </c>
      <c r="X1824" t="s">
        <v>53</v>
      </c>
    </row>
    <row r="1825" spans="1:24" x14ac:dyDescent="0.45">
      <c r="A1825" t="s">
        <v>9267</v>
      </c>
      <c r="B1825" t="s">
        <v>25</v>
      </c>
      <c r="C1825" t="s">
        <v>25</v>
      </c>
      <c r="D1825" t="s">
        <v>9268</v>
      </c>
      <c r="E1825" t="s">
        <v>9269</v>
      </c>
      <c r="F1825">
        <v>10.1111</v>
      </c>
      <c r="G1825" s="45">
        <v>14679477</v>
      </c>
      <c r="H1825" t="s">
        <v>9270</v>
      </c>
      <c r="I1825" s="6" t="s">
        <v>29</v>
      </c>
      <c r="J1825" t="s">
        <v>9271</v>
      </c>
      <c r="K1825" t="s">
        <v>31</v>
      </c>
      <c r="L1825" s="32" t="s">
        <v>312</v>
      </c>
      <c r="M1825" t="str">
        <f>"https://onlinelibrary.wiley.com/page/journal/"&amp;G1825&amp;"/homepage/FundedAccess.html"</f>
        <v>https://onlinelibrary.wiley.com/page/journal/14679477/homepage/FundedAccess.html</v>
      </c>
      <c r="N1825" t="s">
        <v>33</v>
      </c>
      <c r="O1825" t="s">
        <v>34</v>
      </c>
      <c r="P1825" t="s">
        <v>35</v>
      </c>
      <c r="Q1825" t="s">
        <v>36</v>
      </c>
      <c r="R1825" t="s">
        <v>172</v>
      </c>
      <c r="S1825" t="s">
        <v>38</v>
      </c>
      <c r="T1825" t="s">
        <v>39</v>
      </c>
      <c r="U1825" t="s">
        <v>40</v>
      </c>
      <c r="V1825" t="s">
        <v>41</v>
      </c>
      <c r="W1825" t="s">
        <v>42</v>
      </c>
      <c r="X1825" t="s">
        <v>43</v>
      </c>
    </row>
    <row r="1826" spans="1:24" x14ac:dyDescent="0.45">
      <c r="A1826" t="s">
        <v>9272</v>
      </c>
      <c r="B1826" t="s">
        <v>25</v>
      </c>
      <c r="C1826" t="s">
        <v>25</v>
      </c>
      <c r="D1826" t="s">
        <v>9273</v>
      </c>
      <c r="E1826" t="s">
        <v>9274</v>
      </c>
      <c r="F1826">
        <v>10.1111</v>
      </c>
      <c r="G1826" s="45">
        <v>19498594</v>
      </c>
      <c r="H1826" t="s">
        <v>9275</v>
      </c>
      <c r="I1826" s="6" t="s">
        <v>29</v>
      </c>
      <c r="J1826" t="s">
        <v>9276</v>
      </c>
      <c r="K1826" t="s">
        <v>31</v>
      </c>
      <c r="L1826" s="32" t="s">
        <v>5507</v>
      </c>
      <c r="M1826" t="str">
        <f>"https://onlinelibrary.wiley.com/page/journal/"&amp;G1826&amp;"/homepage/FundedAccess.html"</f>
        <v>https://onlinelibrary.wiley.com/page/journal/19498594/homepage/FundedAccess.html</v>
      </c>
      <c r="N1826" t="s">
        <v>33</v>
      </c>
      <c r="O1826" t="s">
        <v>34</v>
      </c>
      <c r="P1826" t="s">
        <v>35</v>
      </c>
      <c r="Q1826" t="s">
        <v>36</v>
      </c>
      <c r="R1826" t="s">
        <v>172</v>
      </c>
      <c r="S1826" t="s">
        <v>38</v>
      </c>
      <c r="T1826" t="s">
        <v>39</v>
      </c>
      <c r="U1826" t="s">
        <v>40</v>
      </c>
      <c r="V1826" t="s">
        <v>81</v>
      </c>
      <c r="W1826" t="s">
        <v>42</v>
      </c>
      <c r="X1826" t="s">
        <v>43</v>
      </c>
    </row>
    <row r="1827" spans="1:24" x14ac:dyDescent="0.45">
      <c r="A1827" t="s">
        <v>9277</v>
      </c>
      <c r="E1827" t="s">
        <v>9278</v>
      </c>
      <c r="G1827" s="45">
        <v>29976286</v>
      </c>
      <c r="H1827" t="s">
        <v>9279</v>
      </c>
      <c r="I1827" s="6" t="s">
        <v>46</v>
      </c>
      <c r="J1827" s="1" t="s">
        <v>294</v>
      </c>
      <c r="K1827" t="s">
        <v>1896</v>
      </c>
      <c r="L1827" s="32">
        <v>2950</v>
      </c>
      <c r="M1827" s="1" t="s">
        <v>9280</v>
      </c>
      <c r="N1827" t="s">
        <v>46</v>
      </c>
      <c r="O1827" t="s">
        <v>34</v>
      </c>
      <c r="P1827" t="s">
        <v>35</v>
      </c>
      <c r="Q1827" s="2" t="s">
        <v>77</v>
      </c>
      <c r="R1827" t="s">
        <v>172</v>
      </c>
      <c r="S1827" t="s">
        <v>38</v>
      </c>
      <c r="T1827" t="s">
        <v>39</v>
      </c>
      <c r="U1827" t="s">
        <v>40</v>
      </c>
      <c r="V1827" t="s">
        <v>41</v>
      </c>
      <c r="W1827" t="s">
        <v>42</v>
      </c>
      <c r="X1827" t="s">
        <v>53</v>
      </c>
    </row>
    <row r="1828" spans="1:24" x14ac:dyDescent="0.45">
      <c r="A1828" s="38" t="s">
        <v>9281</v>
      </c>
      <c r="B1828" t="s">
        <v>9281</v>
      </c>
      <c r="E1828">
        <v>16876083</v>
      </c>
      <c r="G1828" s="45">
        <v>16876083</v>
      </c>
      <c r="H1828" t="s">
        <v>9282</v>
      </c>
      <c r="I1828" t="s">
        <v>46</v>
      </c>
      <c r="J1828" t="s">
        <v>9283</v>
      </c>
      <c r="K1828" s="9" t="s">
        <v>48</v>
      </c>
      <c r="L1828" s="32" t="s">
        <v>10220</v>
      </c>
      <c r="M1828" t="s">
        <v>9283</v>
      </c>
      <c r="N1828" t="s">
        <v>46</v>
      </c>
      <c r="O1828" t="s">
        <v>34</v>
      </c>
      <c r="P1828" t="s">
        <v>35</v>
      </c>
      <c r="Q1828" t="s">
        <v>49</v>
      </c>
      <c r="R1828" t="s">
        <v>50</v>
      </c>
      <c r="S1828" t="s">
        <v>51</v>
      </c>
      <c r="T1828" t="s">
        <v>39</v>
      </c>
      <c r="U1828" t="s">
        <v>9284</v>
      </c>
      <c r="V1828" t="s">
        <v>41</v>
      </c>
      <c r="W1828" t="s">
        <v>9284</v>
      </c>
      <c r="X1828" t="s">
        <v>53</v>
      </c>
    </row>
    <row r="1829" spans="1:24" x14ac:dyDescent="0.45">
      <c r="A1829" t="s">
        <v>9285</v>
      </c>
      <c r="B1829" t="s">
        <v>25</v>
      </c>
      <c r="C1829" t="s">
        <v>25</v>
      </c>
      <c r="D1829" t="s">
        <v>9286</v>
      </c>
      <c r="E1829" t="s">
        <v>9287</v>
      </c>
      <c r="F1829">
        <v>10.100199999999999</v>
      </c>
      <c r="G1829" s="45" t="s">
        <v>9288</v>
      </c>
      <c r="H1829" t="s">
        <v>9289</v>
      </c>
      <c r="I1829" s="6" t="s">
        <v>29</v>
      </c>
      <c r="J1829" t="s">
        <v>9290</v>
      </c>
      <c r="K1829" t="s">
        <v>31</v>
      </c>
      <c r="L1829" s="32" t="s">
        <v>1655</v>
      </c>
      <c r="M1829" t="str">
        <f>"https://onlinelibrary.wiley.com/page/journal/"&amp;G1829&amp;"/homepage/FundedAccess.html"</f>
        <v>https://onlinelibrary.wiley.com/page/journal/1098237X/homepage/FundedAccess.html</v>
      </c>
      <c r="N1829" t="s">
        <v>33</v>
      </c>
      <c r="O1829" t="s">
        <v>34</v>
      </c>
      <c r="P1829" t="s">
        <v>35</v>
      </c>
      <c r="Q1829" t="s">
        <v>61</v>
      </c>
      <c r="R1829" t="s">
        <v>50</v>
      </c>
      <c r="S1829" t="s">
        <v>38</v>
      </c>
      <c r="T1829" t="s">
        <v>39</v>
      </c>
      <c r="U1829" t="s">
        <v>40</v>
      </c>
      <c r="V1829" t="s">
        <v>41</v>
      </c>
      <c r="W1829" t="s">
        <v>42</v>
      </c>
      <c r="X1829" t="s">
        <v>43</v>
      </c>
    </row>
    <row r="1830" spans="1:24" x14ac:dyDescent="0.45">
      <c r="A1830" s="38" t="s">
        <v>9291</v>
      </c>
      <c r="B1830" t="s">
        <v>9291</v>
      </c>
      <c r="E1830" t="s">
        <v>9292</v>
      </c>
      <c r="G1830" s="45" t="s">
        <v>9292</v>
      </c>
      <c r="H1830" t="s">
        <v>9293</v>
      </c>
      <c r="I1830" t="s">
        <v>46</v>
      </c>
      <c r="J1830" t="s">
        <v>9294</v>
      </c>
      <c r="K1830" s="9" t="s">
        <v>48</v>
      </c>
      <c r="L1830" s="32">
        <v>1150</v>
      </c>
      <c r="M1830" t="s">
        <v>9294</v>
      </c>
      <c r="N1830" t="s">
        <v>46</v>
      </c>
      <c r="O1830" t="s">
        <v>34</v>
      </c>
      <c r="P1830" t="s">
        <v>35</v>
      </c>
      <c r="Q1830" t="s">
        <v>49</v>
      </c>
      <c r="R1830" t="s">
        <v>50</v>
      </c>
      <c r="S1830" t="s">
        <v>51</v>
      </c>
      <c r="T1830" t="s">
        <v>39</v>
      </c>
      <c r="U1830" t="s">
        <v>9295</v>
      </c>
      <c r="V1830" t="s">
        <v>41</v>
      </c>
      <c r="W1830" t="s">
        <v>9295</v>
      </c>
      <c r="X1830" t="s">
        <v>53</v>
      </c>
    </row>
    <row r="1831" spans="1:24" x14ac:dyDescent="0.45">
      <c r="A1831" t="s">
        <v>9296</v>
      </c>
      <c r="B1831" t="s">
        <v>25</v>
      </c>
      <c r="C1831" t="s">
        <v>25</v>
      </c>
      <c r="D1831" t="s">
        <v>9297</v>
      </c>
      <c r="E1831" t="s">
        <v>9298</v>
      </c>
      <c r="F1831">
        <v>10.1111</v>
      </c>
      <c r="G1831" s="45">
        <v>14679485</v>
      </c>
      <c r="H1831" t="s">
        <v>9299</v>
      </c>
      <c r="I1831" s="6" t="s">
        <v>29</v>
      </c>
      <c r="J1831" t="s">
        <v>9300</v>
      </c>
      <c r="K1831" t="s">
        <v>31</v>
      </c>
      <c r="L1831" s="32" t="s">
        <v>5250</v>
      </c>
      <c r="M1831" t="str">
        <f>"https://onlinelibrary.wiley.com/page/journal/"&amp;G1831&amp;"/homepage/FundedAccess.html"</f>
        <v>https://onlinelibrary.wiley.com/page/journal/14679485/homepage/FundedAccess.html</v>
      </c>
      <c r="N1831" t="s">
        <v>33</v>
      </c>
      <c r="O1831" t="s">
        <v>34</v>
      </c>
      <c r="P1831" t="s">
        <v>35</v>
      </c>
      <c r="Q1831" t="s">
        <v>36</v>
      </c>
      <c r="R1831" t="s">
        <v>50</v>
      </c>
      <c r="S1831" t="s">
        <v>38</v>
      </c>
      <c r="T1831" t="s">
        <v>39</v>
      </c>
      <c r="U1831" t="s">
        <v>40</v>
      </c>
      <c r="V1831" t="s">
        <v>80</v>
      </c>
      <c r="W1831" t="s">
        <v>42</v>
      </c>
      <c r="X1831" t="s">
        <v>53</v>
      </c>
    </row>
    <row r="1832" spans="1:24" x14ac:dyDescent="0.45">
      <c r="A1832" t="s">
        <v>9301</v>
      </c>
      <c r="E1832" t="s">
        <v>9302</v>
      </c>
      <c r="G1832" s="45">
        <v>29933439</v>
      </c>
      <c r="H1832" t="s">
        <v>9303</v>
      </c>
      <c r="I1832" s="6" t="s">
        <v>29</v>
      </c>
      <c r="J1832" s="1" t="s">
        <v>294</v>
      </c>
      <c r="K1832" t="s">
        <v>109</v>
      </c>
      <c r="L1832" s="32" t="s">
        <v>3463</v>
      </c>
      <c r="M1832" s="1" t="s">
        <v>9304</v>
      </c>
      <c r="N1832" t="s">
        <v>33</v>
      </c>
      <c r="O1832" t="s">
        <v>34</v>
      </c>
      <c r="Q1832" t="s">
        <v>36</v>
      </c>
      <c r="R1832" t="s">
        <v>172</v>
      </c>
      <c r="S1832" t="s">
        <v>38</v>
      </c>
      <c r="T1832" t="s">
        <v>39</v>
      </c>
      <c r="U1832" t="s">
        <v>40</v>
      </c>
      <c r="V1832" t="s">
        <v>80</v>
      </c>
      <c r="W1832" t="s">
        <v>42</v>
      </c>
      <c r="X1832" t="s">
        <v>43</v>
      </c>
    </row>
    <row r="1833" spans="1:24" x14ac:dyDescent="0.45">
      <c r="A1833" s="38">
        <v>2037</v>
      </c>
      <c r="B1833" t="s">
        <v>9305</v>
      </c>
      <c r="E1833">
        <v>19390122</v>
      </c>
      <c r="G1833" s="45">
        <v>19390122</v>
      </c>
      <c r="H1833" t="s">
        <v>9306</v>
      </c>
      <c r="I1833" t="s">
        <v>46</v>
      </c>
      <c r="J1833" t="s">
        <v>9307</v>
      </c>
      <c r="K1833" s="9" t="s">
        <v>48</v>
      </c>
      <c r="L1833" s="32" t="s">
        <v>436</v>
      </c>
      <c r="M1833" t="s">
        <v>9307</v>
      </c>
      <c r="N1833" t="s">
        <v>46</v>
      </c>
      <c r="O1833" t="s">
        <v>34</v>
      </c>
      <c r="P1833" t="s">
        <v>35</v>
      </c>
      <c r="Q1833" t="s">
        <v>49</v>
      </c>
      <c r="R1833" t="s">
        <v>50</v>
      </c>
      <c r="S1833" t="s">
        <v>51</v>
      </c>
      <c r="T1833" t="s">
        <v>39</v>
      </c>
      <c r="U1833" t="s">
        <v>9308</v>
      </c>
      <c r="V1833" t="s">
        <v>41</v>
      </c>
      <c r="W1833" t="s">
        <v>9308</v>
      </c>
      <c r="X1833" t="s">
        <v>53</v>
      </c>
    </row>
    <row r="1834" spans="1:24" x14ac:dyDescent="0.45">
      <c r="A1834" t="s">
        <v>9309</v>
      </c>
      <c r="E1834" s="38" t="s">
        <v>9310</v>
      </c>
      <c r="G1834" s="45">
        <v>24756725</v>
      </c>
      <c r="H1834" t="s">
        <v>9311</v>
      </c>
      <c r="I1834" s="6" t="s">
        <v>29</v>
      </c>
      <c r="J1834" s="8" t="s">
        <v>74</v>
      </c>
      <c r="K1834" t="s">
        <v>31</v>
      </c>
      <c r="L1834" s="32" t="s">
        <v>3748</v>
      </c>
      <c r="M1834" s="1" t="s">
        <v>2386</v>
      </c>
      <c r="N1834" t="s">
        <v>33</v>
      </c>
      <c r="O1834" t="s">
        <v>34</v>
      </c>
      <c r="P1834" t="s">
        <v>35</v>
      </c>
      <c r="R1834" t="s">
        <v>172</v>
      </c>
      <c r="S1834" t="s">
        <v>38</v>
      </c>
      <c r="T1834" t="s">
        <v>39</v>
      </c>
      <c r="U1834" t="s">
        <v>40</v>
      </c>
      <c r="V1834" t="s">
        <v>41</v>
      </c>
      <c r="W1834" t="s">
        <v>42</v>
      </c>
      <c r="X1834" t="s">
        <v>53</v>
      </c>
    </row>
    <row r="1835" spans="1:24" x14ac:dyDescent="0.45">
      <c r="A1835" t="s">
        <v>9312</v>
      </c>
      <c r="B1835" t="s">
        <v>25</v>
      </c>
      <c r="C1835" t="s">
        <v>25</v>
      </c>
      <c r="D1835" t="s">
        <v>9313</v>
      </c>
      <c r="E1835" t="s">
        <v>9314</v>
      </c>
      <c r="F1835">
        <v>10.1111</v>
      </c>
      <c r="G1835" s="45">
        <v>13653091</v>
      </c>
      <c r="H1835" t="s">
        <v>9315</v>
      </c>
      <c r="I1835" s="6" t="s">
        <v>29</v>
      </c>
      <c r="J1835" t="s">
        <v>9316</v>
      </c>
      <c r="K1835" t="s">
        <v>31</v>
      </c>
      <c r="L1835" s="32" t="s">
        <v>1655</v>
      </c>
      <c r="M1835" t="str">
        <f>"https://onlinelibrary.wiley.com/page/journal/"&amp;G1835&amp;"/homepage/FundedAccess.html"</f>
        <v>https://onlinelibrary.wiley.com/page/journal/13653091/homepage/FundedAccess.html</v>
      </c>
      <c r="N1835" t="s">
        <v>33</v>
      </c>
      <c r="O1835" t="s">
        <v>34</v>
      </c>
      <c r="P1835" t="s">
        <v>35</v>
      </c>
      <c r="Q1835" t="s">
        <v>61</v>
      </c>
      <c r="R1835" t="s">
        <v>50</v>
      </c>
      <c r="S1835" t="s">
        <v>38</v>
      </c>
      <c r="T1835" t="s">
        <v>39</v>
      </c>
      <c r="U1835" t="s">
        <v>40</v>
      </c>
      <c r="V1835" t="s">
        <v>41</v>
      </c>
      <c r="W1835" t="s">
        <v>42</v>
      </c>
      <c r="X1835" t="s">
        <v>53</v>
      </c>
    </row>
    <row r="1836" spans="1:24" x14ac:dyDescent="0.45">
      <c r="A1836" t="s">
        <v>9317</v>
      </c>
      <c r="B1836" t="s">
        <v>25</v>
      </c>
      <c r="C1836" t="s">
        <v>25</v>
      </c>
      <c r="D1836" t="s">
        <v>9318</v>
      </c>
      <c r="E1836" t="s">
        <v>9319</v>
      </c>
      <c r="F1836">
        <v>10.1111</v>
      </c>
      <c r="G1836" s="45" t="s">
        <v>9320</v>
      </c>
      <c r="H1836" t="s">
        <v>9321</v>
      </c>
      <c r="I1836" s="6" t="s">
        <v>29</v>
      </c>
      <c r="J1836" t="s">
        <v>9322</v>
      </c>
      <c r="K1836" t="s">
        <v>31</v>
      </c>
      <c r="L1836" s="32" t="s">
        <v>526</v>
      </c>
      <c r="M1836" t="str">
        <f>"https://onlinelibrary.wiley.com/page/journal/"&amp;G1836&amp;"/homepage/FundedAccess.html"</f>
        <v>https://onlinelibrary.wiley.com/page/journal/1525139X/homepage/FundedAccess.html</v>
      </c>
      <c r="N1836" t="s">
        <v>33</v>
      </c>
      <c r="O1836" t="s">
        <v>34</v>
      </c>
      <c r="P1836" t="s">
        <v>35</v>
      </c>
      <c r="Q1836" t="s">
        <v>61</v>
      </c>
      <c r="R1836" t="s">
        <v>172</v>
      </c>
      <c r="S1836" t="s">
        <v>38</v>
      </c>
      <c r="T1836" t="s">
        <v>39</v>
      </c>
      <c r="U1836" t="s">
        <v>40</v>
      </c>
      <c r="V1836" t="s">
        <v>41</v>
      </c>
      <c r="W1836" t="s">
        <v>42</v>
      </c>
      <c r="X1836" t="s">
        <v>115</v>
      </c>
    </row>
    <row r="1837" spans="1:24" x14ac:dyDescent="0.45">
      <c r="A1837" t="s">
        <v>9323</v>
      </c>
      <c r="E1837" t="s">
        <v>9324</v>
      </c>
      <c r="F1837">
        <v>10.100199999999999</v>
      </c>
      <c r="G1837" s="45">
        <v>25731815</v>
      </c>
      <c r="H1837" t="s">
        <v>9325</v>
      </c>
      <c r="I1837" s="6" t="s">
        <v>29</v>
      </c>
      <c r="J1837" t="s">
        <v>9326</v>
      </c>
      <c r="K1837" s="9" t="s">
        <v>59</v>
      </c>
      <c r="L1837" s="32" t="s">
        <v>695</v>
      </c>
      <c r="M1837" s="1" t="s">
        <v>2386</v>
      </c>
      <c r="N1837" t="s">
        <v>33</v>
      </c>
      <c r="O1837" t="s">
        <v>34</v>
      </c>
      <c r="P1837" t="s">
        <v>35</v>
      </c>
      <c r="Q1837" t="s">
        <v>61</v>
      </c>
      <c r="R1837" t="s">
        <v>172</v>
      </c>
      <c r="S1837" t="s">
        <v>38</v>
      </c>
      <c r="T1837" t="s">
        <v>39</v>
      </c>
      <c r="U1837" t="s">
        <v>40</v>
      </c>
      <c r="V1837" t="s">
        <v>41</v>
      </c>
      <c r="W1837" t="s">
        <v>42</v>
      </c>
      <c r="X1837" t="s">
        <v>53</v>
      </c>
    </row>
    <row r="1838" spans="1:24" x14ac:dyDescent="0.45">
      <c r="A1838" t="s">
        <v>9327</v>
      </c>
      <c r="E1838" t="s">
        <v>9328</v>
      </c>
      <c r="G1838">
        <v>26395355</v>
      </c>
      <c r="H1838" t="s">
        <v>9329</v>
      </c>
      <c r="I1838" s="6" t="s">
        <v>29</v>
      </c>
      <c r="J1838" s="8" t="s">
        <v>74</v>
      </c>
      <c r="K1838" t="s">
        <v>31</v>
      </c>
      <c r="L1838" s="32" t="s">
        <v>161</v>
      </c>
      <c r="M1838" s="1" t="s">
        <v>2386</v>
      </c>
      <c r="N1838" t="s">
        <v>33</v>
      </c>
      <c r="O1838" t="s">
        <v>34</v>
      </c>
      <c r="P1838" t="s">
        <v>35</v>
      </c>
      <c r="Q1838" t="s">
        <v>36</v>
      </c>
      <c r="R1838" t="s">
        <v>415</v>
      </c>
      <c r="S1838" t="s">
        <v>38</v>
      </c>
      <c r="T1838" t="s">
        <v>81</v>
      </c>
      <c r="U1838" t="s">
        <v>40</v>
      </c>
      <c r="V1838" t="s">
        <v>81</v>
      </c>
      <c r="X1838" t="s">
        <v>43</v>
      </c>
    </row>
    <row r="1839" spans="1:24" x14ac:dyDescent="0.45">
      <c r="A1839" s="38">
        <v>3148</v>
      </c>
      <c r="B1839" t="s">
        <v>9330</v>
      </c>
      <c r="E1839">
        <v>18759203</v>
      </c>
      <c r="G1839" s="45">
        <v>18759203</v>
      </c>
      <c r="H1839" t="s">
        <v>9331</v>
      </c>
      <c r="I1839" t="s">
        <v>46</v>
      </c>
      <c r="J1839" t="s">
        <v>9332</v>
      </c>
      <c r="K1839" s="9" t="s">
        <v>48</v>
      </c>
      <c r="L1839" s="32" t="s">
        <v>1288</v>
      </c>
      <c r="M1839" t="s">
        <v>9332</v>
      </c>
      <c r="N1839" t="s">
        <v>46</v>
      </c>
      <c r="O1839" t="s">
        <v>34</v>
      </c>
      <c r="P1839" t="s">
        <v>35</v>
      </c>
      <c r="Q1839" t="s">
        <v>49</v>
      </c>
      <c r="R1839" t="s">
        <v>50</v>
      </c>
      <c r="S1839" t="s">
        <v>51</v>
      </c>
      <c r="T1839" t="s">
        <v>39</v>
      </c>
      <c r="U1839" t="s">
        <v>9333</v>
      </c>
      <c r="V1839" t="s">
        <v>41</v>
      </c>
      <c r="W1839" t="s">
        <v>9333</v>
      </c>
      <c r="X1839" t="s">
        <v>53</v>
      </c>
    </row>
    <row r="1840" spans="1:24" x14ac:dyDescent="0.45">
      <c r="A1840" t="s">
        <v>9334</v>
      </c>
      <c r="B1840" t="s">
        <v>25</v>
      </c>
      <c r="C1840" t="s">
        <v>25</v>
      </c>
      <c r="D1840" t="s">
        <v>9335</v>
      </c>
      <c r="E1840" t="s">
        <v>9336</v>
      </c>
      <c r="F1840">
        <v>10.100199999999999</v>
      </c>
      <c r="G1840" s="45">
        <v>21680159</v>
      </c>
      <c r="H1840" t="s">
        <v>9337</v>
      </c>
      <c r="I1840" t="s">
        <v>86</v>
      </c>
      <c r="J1840" t="s">
        <v>77</v>
      </c>
      <c r="K1840" t="s">
        <v>486</v>
      </c>
      <c r="L1840" s="32" t="s">
        <v>77</v>
      </c>
      <c r="M1840" t="s">
        <v>77</v>
      </c>
      <c r="N1840" t="s">
        <v>78</v>
      </c>
      <c r="O1840" t="s">
        <v>34</v>
      </c>
      <c r="P1840" t="s">
        <v>79</v>
      </c>
      <c r="Q1840" t="s">
        <v>79</v>
      </c>
      <c r="R1840" t="s">
        <v>172</v>
      </c>
      <c r="S1840" t="s">
        <v>38</v>
      </c>
      <c r="T1840" t="s">
        <v>39</v>
      </c>
      <c r="U1840" t="s">
        <v>40</v>
      </c>
      <c r="V1840" t="s">
        <v>81</v>
      </c>
      <c r="W1840" t="s">
        <v>42</v>
      </c>
      <c r="X1840" t="s">
        <v>115</v>
      </c>
    </row>
    <row r="1841" spans="1:24" x14ac:dyDescent="0.45">
      <c r="A1841" t="s">
        <v>9338</v>
      </c>
      <c r="B1841" t="s">
        <v>25</v>
      </c>
      <c r="C1841" t="s">
        <v>25</v>
      </c>
      <c r="D1841" t="s">
        <v>9339</v>
      </c>
      <c r="E1841" t="s">
        <v>9340</v>
      </c>
      <c r="F1841">
        <v>10.1111</v>
      </c>
      <c r="G1841" s="45">
        <v>17409713</v>
      </c>
      <c r="H1841" t="s">
        <v>9341</v>
      </c>
      <c r="I1841" s="6" t="s">
        <v>29</v>
      </c>
      <c r="J1841" t="s">
        <v>9342</v>
      </c>
      <c r="K1841" t="s">
        <v>486</v>
      </c>
      <c r="L1841" s="32" t="s">
        <v>661</v>
      </c>
      <c r="M1841" t="str">
        <f>"https://onlinelibrary.wiley.com/page/journal/"&amp;G1841&amp;"/homepage/FundedAccess.html"</f>
        <v>https://onlinelibrary.wiley.com/page/journal/17409713/homepage/FundedAccess.html</v>
      </c>
      <c r="N1841" t="s">
        <v>78</v>
      </c>
      <c r="O1841" t="s">
        <v>34</v>
      </c>
      <c r="P1841" t="s">
        <v>102</v>
      </c>
      <c r="Q1841" t="s">
        <v>79</v>
      </c>
      <c r="R1841" t="s">
        <v>172</v>
      </c>
      <c r="S1841" t="s">
        <v>38</v>
      </c>
      <c r="T1841" t="s">
        <v>39</v>
      </c>
      <c r="U1841" t="s">
        <v>40</v>
      </c>
      <c r="V1841" t="s">
        <v>81</v>
      </c>
      <c r="W1841" t="s">
        <v>42</v>
      </c>
      <c r="X1841" t="s">
        <v>115</v>
      </c>
    </row>
    <row r="1842" spans="1:24" x14ac:dyDescent="0.45">
      <c r="A1842" t="s">
        <v>9343</v>
      </c>
      <c r="B1842" t="s">
        <v>25</v>
      </c>
      <c r="C1842" t="s">
        <v>25</v>
      </c>
      <c r="D1842" t="s">
        <v>9344</v>
      </c>
      <c r="E1842" t="s">
        <v>9345</v>
      </c>
      <c r="F1842">
        <v>10.1111</v>
      </c>
      <c r="G1842" s="45">
        <v>14679493</v>
      </c>
      <c r="H1842" t="s">
        <v>9346</v>
      </c>
      <c r="I1842" s="6" t="s">
        <v>29</v>
      </c>
      <c r="J1842" t="s">
        <v>9347</v>
      </c>
      <c r="K1842" t="s">
        <v>31</v>
      </c>
      <c r="L1842" s="32" t="s">
        <v>5250</v>
      </c>
      <c r="M1842" t="str">
        <f>"https://onlinelibrary.wiley.com/page/journal/"&amp;G1842&amp;"/homepage/FundedAccess.html"</f>
        <v>https://onlinelibrary.wiley.com/page/journal/14679493/homepage/FundedAccess.html</v>
      </c>
      <c r="N1842" t="s">
        <v>33</v>
      </c>
      <c r="O1842" t="s">
        <v>34</v>
      </c>
      <c r="P1842" t="s">
        <v>35</v>
      </c>
      <c r="Q1842" t="s">
        <v>36</v>
      </c>
      <c r="R1842" t="s">
        <v>172</v>
      </c>
      <c r="S1842" t="s">
        <v>38</v>
      </c>
      <c r="T1842" t="s">
        <v>39</v>
      </c>
      <c r="U1842" t="s">
        <v>40</v>
      </c>
      <c r="V1842" t="s">
        <v>41</v>
      </c>
      <c r="W1842" t="s">
        <v>42</v>
      </c>
      <c r="X1842" t="s">
        <v>43</v>
      </c>
    </row>
    <row r="1843" spans="1:24" x14ac:dyDescent="0.45">
      <c r="A1843" t="s">
        <v>9348</v>
      </c>
      <c r="B1843" t="s">
        <v>25</v>
      </c>
      <c r="C1843" t="s">
        <v>25</v>
      </c>
      <c r="D1843" t="s">
        <v>9349</v>
      </c>
      <c r="E1843" t="s">
        <v>9350</v>
      </c>
      <c r="F1843">
        <v>10.1111</v>
      </c>
      <c r="G1843" s="45">
        <v>16000846</v>
      </c>
      <c r="H1843" t="s">
        <v>9351</v>
      </c>
      <c r="I1843" s="6" t="s">
        <v>46</v>
      </c>
      <c r="J1843" t="s">
        <v>9352</v>
      </c>
      <c r="K1843" t="s">
        <v>1896</v>
      </c>
      <c r="L1843" s="32" t="s">
        <v>10266</v>
      </c>
      <c r="M1843" t="str">
        <f>"https://onlinelibrary.wiley.com/page/journal/"&amp;G1843&amp;"/homepage/FundedAccess.html"</f>
        <v>https://onlinelibrary.wiley.com/page/journal/16000846/homepage/FundedAccess.html</v>
      </c>
      <c r="N1843" t="s">
        <v>33</v>
      </c>
      <c r="O1843" t="s">
        <v>34</v>
      </c>
      <c r="P1843" t="s">
        <v>35</v>
      </c>
      <c r="Q1843" t="s">
        <v>49</v>
      </c>
      <c r="R1843" t="s">
        <v>172</v>
      </c>
      <c r="S1843" t="s">
        <v>38</v>
      </c>
      <c r="T1843" t="s">
        <v>39</v>
      </c>
      <c r="U1843" t="s">
        <v>40</v>
      </c>
      <c r="V1843" t="s">
        <v>41</v>
      </c>
      <c r="W1843" t="s">
        <v>42</v>
      </c>
      <c r="X1843" t="s">
        <v>53</v>
      </c>
    </row>
    <row r="1844" spans="1:24" x14ac:dyDescent="0.45">
      <c r="A1844" t="s">
        <v>9353</v>
      </c>
      <c r="E1844" t="s">
        <v>9354</v>
      </c>
      <c r="G1844" s="45">
        <v>29944155</v>
      </c>
      <c r="H1844" t="s">
        <v>9355</v>
      </c>
      <c r="I1844" s="6" t="s">
        <v>46</v>
      </c>
      <c r="J1844" s="1" t="s">
        <v>9356</v>
      </c>
      <c r="K1844" t="s">
        <v>59</v>
      </c>
      <c r="L1844" s="32" t="s">
        <v>279</v>
      </c>
      <c r="M1844" s="1" t="s">
        <v>9356</v>
      </c>
      <c r="N1844" t="s">
        <v>46</v>
      </c>
      <c r="O1844" t="s">
        <v>34</v>
      </c>
      <c r="P1844" t="s">
        <v>35</v>
      </c>
      <c r="Q1844" t="s">
        <v>49</v>
      </c>
      <c r="R1844" t="s">
        <v>172</v>
      </c>
      <c r="S1844" s="1" t="s">
        <v>9357</v>
      </c>
      <c r="T1844" t="s">
        <v>39</v>
      </c>
      <c r="U1844" s="1" t="s">
        <v>9357</v>
      </c>
      <c r="V1844" t="s">
        <v>41</v>
      </c>
      <c r="W1844" s="1" t="s">
        <v>9357</v>
      </c>
      <c r="X1844" t="s">
        <v>53</v>
      </c>
    </row>
    <row r="1845" spans="1:24" x14ac:dyDescent="0.45">
      <c r="A1845" t="s">
        <v>9358</v>
      </c>
      <c r="B1845">
        <v>2296</v>
      </c>
      <c r="C1845" t="s">
        <v>25</v>
      </c>
      <c r="D1845" t="s">
        <v>9359</v>
      </c>
      <c r="E1845" t="s">
        <v>9360</v>
      </c>
      <c r="F1845">
        <v>10.100199999999999</v>
      </c>
      <c r="G1845" s="45">
        <v>16136829</v>
      </c>
      <c r="H1845" t="s">
        <v>9361</v>
      </c>
      <c r="I1845" s="6" t="s">
        <v>29</v>
      </c>
      <c r="J1845" s="8" t="s">
        <v>74</v>
      </c>
      <c r="K1845" t="s">
        <v>31</v>
      </c>
      <c r="L1845" s="32" t="s">
        <v>10233</v>
      </c>
      <c r="M1845" t="str">
        <f>"https://onlinelibrary.wiley.com/page/journal/"&amp;G1845&amp;"/homepage/FundedAccess.html"</f>
        <v>https://onlinelibrary.wiley.com/page/journal/16136829/homepage/FundedAccess.html</v>
      </c>
      <c r="N1845" t="s">
        <v>78</v>
      </c>
      <c r="O1845" s="8" t="s">
        <v>34</v>
      </c>
      <c r="P1845" t="s">
        <v>102</v>
      </c>
      <c r="Q1845" t="s">
        <v>61</v>
      </c>
      <c r="R1845" t="s">
        <v>172</v>
      </c>
      <c r="S1845" t="s">
        <v>38</v>
      </c>
      <c r="T1845" t="s">
        <v>39</v>
      </c>
      <c r="U1845" t="s">
        <v>9362</v>
      </c>
      <c r="V1845" t="s">
        <v>41</v>
      </c>
      <c r="W1845" t="s">
        <v>42</v>
      </c>
      <c r="X1845" t="s">
        <v>53</v>
      </c>
    </row>
    <row r="1846" spans="1:24" x14ac:dyDescent="0.45">
      <c r="A1846" t="s">
        <v>9363</v>
      </c>
      <c r="B1846">
        <v>2770</v>
      </c>
      <c r="C1846" t="s">
        <v>9364</v>
      </c>
      <c r="D1846" t="s">
        <v>9365</v>
      </c>
      <c r="E1846" t="s">
        <v>9366</v>
      </c>
      <c r="F1846">
        <v>10.100199999999999</v>
      </c>
      <c r="G1846" s="45">
        <v>23669608</v>
      </c>
      <c r="H1846" t="s">
        <v>9367</v>
      </c>
      <c r="I1846" s="6" t="s">
        <v>29</v>
      </c>
      <c r="J1846" s="8" t="s">
        <v>74</v>
      </c>
      <c r="K1846" t="s">
        <v>31</v>
      </c>
      <c r="L1846" s="32" t="s">
        <v>3485</v>
      </c>
      <c r="M1846" t="s">
        <v>9368</v>
      </c>
      <c r="N1846" t="s">
        <v>78</v>
      </c>
      <c r="O1846" s="8" t="s">
        <v>34</v>
      </c>
      <c r="P1846" t="s">
        <v>79</v>
      </c>
      <c r="Q1846" t="s">
        <v>77</v>
      </c>
      <c r="R1846" t="s">
        <v>172</v>
      </c>
      <c r="S1846" t="s">
        <v>38</v>
      </c>
      <c r="T1846" t="s">
        <v>39</v>
      </c>
      <c r="U1846" t="s">
        <v>9369</v>
      </c>
      <c r="V1846" t="s">
        <v>41</v>
      </c>
      <c r="W1846" t="s">
        <v>42</v>
      </c>
      <c r="X1846" t="s">
        <v>53</v>
      </c>
    </row>
    <row r="1847" spans="1:24" x14ac:dyDescent="0.45">
      <c r="A1847" t="s">
        <v>9370</v>
      </c>
      <c r="E1847" t="s">
        <v>9371</v>
      </c>
      <c r="G1847" s="45">
        <v>26884046</v>
      </c>
      <c r="H1847" t="s">
        <v>9372</v>
      </c>
      <c r="I1847" t="s">
        <v>46</v>
      </c>
      <c r="J1847" t="s">
        <v>9373</v>
      </c>
      <c r="K1847" s="9" t="s">
        <v>48</v>
      </c>
      <c r="L1847" s="32" t="s">
        <v>9374</v>
      </c>
      <c r="M1847" t="s">
        <v>9375</v>
      </c>
      <c r="N1847" t="s">
        <v>46</v>
      </c>
      <c r="O1847" s="8" t="s">
        <v>34</v>
      </c>
      <c r="P1847" t="s">
        <v>35</v>
      </c>
      <c r="Q1847" t="s">
        <v>49</v>
      </c>
      <c r="R1847" t="s">
        <v>172</v>
      </c>
      <c r="S1847" t="s">
        <v>38</v>
      </c>
      <c r="T1847" t="s">
        <v>39</v>
      </c>
      <c r="U1847" t="s">
        <v>9376</v>
      </c>
      <c r="V1847" t="s">
        <v>41</v>
      </c>
      <c r="W1847" t="s">
        <v>42</v>
      </c>
      <c r="X1847" t="s">
        <v>53</v>
      </c>
    </row>
    <row r="1848" spans="1:24" x14ac:dyDescent="0.45">
      <c r="A1848" t="s">
        <v>9377</v>
      </c>
      <c r="E1848" t="s">
        <v>9378</v>
      </c>
      <c r="G1848" s="45">
        <v>26884062</v>
      </c>
      <c r="H1848" t="s">
        <v>9379</v>
      </c>
      <c r="I1848" s="6" t="s">
        <v>46</v>
      </c>
      <c r="J1848" s="8" t="s">
        <v>294</v>
      </c>
      <c r="K1848" t="s">
        <v>109</v>
      </c>
      <c r="L1848" s="32">
        <v>4110</v>
      </c>
      <c r="M1848" t="s">
        <v>9380</v>
      </c>
      <c r="N1848" t="s">
        <v>46</v>
      </c>
      <c r="O1848" s="8" t="s">
        <v>34</v>
      </c>
      <c r="P1848" t="s">
        <v>35</v>
      </c>
      <c r="Q1848" t="s">
        <v>49</v>
      </c>
      <c r="R1848" t="s">
        <v>172</v>
      </c>
      <c r="S1848" t="s">
        <v>38</v>
      </c>
      <c r="T1848" t="s">
        <v>39</v>
      </c>
      <c r="U1848" s="1" t="s">
        <v>314</v>
      </c>
      <c r="V1848" t="s">
        <v>41</v>
      </c>
      <c r="W1848" t="s">
        <v>42</v>
      </c>
      <c r="X1848" t="s">
        <v>53</v>
      </c>
    </row>
    <row r="1849" spans="1:24" x14ac:dyDescent="0.45">
      <c r="A1849" t="s">
        <v>9381</v>
      </c>
      <c r="E1849" t="s">
        <v>9382</v>
      </c>
      <c r="G1849" s="45">
        <v>27511871</v>
      </c>
      <c r="H1849" t="s">
        <v>9383</v>
      </c>
      <c r="I1849" s="6" t="s">
        <v>46</v>
      </c>
      <c r="J1849" s="1" t="s">
        <v>169</v>
      </c>
      <c r="K1849" t="s">
        <v>109</v>
      </c>
      <c r="L1849" s="32" t="s">
        <v>9384</v>
      </c>
      <c r="N1849" t="s">
        <v>46</v>
      </c>
      <c r="O1849" s="8" t="s">
        <v>345</v>
      </c>
      <c r="P1849" t="s">
        <v>35</v>
      </c>
      <c r="Q1849" t="s">
        <v>49</v>
      </c>
      <c r="R1849" t="s">
        <v>172</v>
      </c>
      <c r="S1849" s="1" t="s">
        <v>9385</v>
      </c>
      <c r="T1849" t="s">
        <v>39</v>
      </c>
      <c r="U1849" s="1" t="s">
        <v>314</v>
      </c>
      <c r="V1849" t="s">
        <v>41</v>
      </c>
      <c r="W1849" s="1" t="s">
        <v>42</v>
      </c>
      <c r="X1849" t="s">
        <v>53</v>
      </c>
    </row>
    <row r="1850" spans="1:24" x14ac:dyDescent="0.45">
      <c r="A1850" t="s">
        <v>9386</v>
      </c>
      <c r="E1850" t="s">
        <v>9387</v>
      </c>
      <c r="G1850" s="45">
        <v>27514595</v>
      </c>
      <c r="H1850" t="s">
        <v>9388</v>
      </c>
      <c r="I1850" s="6" t="s">
        <v>46</v>
      </c>
      <c r="J1850" s="1" t="s">
        <v>169</v>
      </c>
      <c r="K1850" t="s">
        <v>109</v>
      </c>
      <c r="L1850" s="32" t="s">
        <v>77</v>
      </c>
      <c r="M1850" s="1" t="s">
        <v>9389</v>
      </c>
      <c r="N1850" t="s">
        <v>46</v>
      </c>
      <c r="O1850" s="8" t="s">
        <v>345</v>
      </c>
      <c r="P1850" s="2" t="s">
        <v>77</v>
      </c>
      <c r="Q1850" s="2" t="s">
        <v>77</v>
      </c>
      <c r="R1850" t="s">
        <v>50</v>
      </c>
      <c r="S1850" s="1" t="s">
        <v>9385</v>
      </c>
      <c r="T1850" t="s">
        <v>39</v>
      </c>
      <c r="U1850" s="1" t="s">
        <v>314</v>
      </c>
      <c r="V1850" t="s">
        <v>80</v>
      </c>
      <c r="W1850" s="1" t="s">
        <v>42</v>
      </c>
      <c r="X1850" t="s">
        <v>53</v>
      </c>
    </row>
    <row r="1851" spans="1:24" x14ac:dyDescent="0.45">
      <c r="A1851" t="s">
        <v>9390</v>
      </c>
      <c r="D1851" t="s">
        <v>9391</v>
      </c>
      <c r="G1851" s="45" t="s">
        <v>9391</v>
      </c>
      <c r="H1851" t="s">
        <v>9392</v>
      </c>
      <c r="I1851" t="s">
        <v>46</v>
      </c>
      <c r="K1851" t="s">
        <v>48</v>
      </c>
      <c r="L1851" s="32">
        <v>3630</v>
      </c>
      <c r="N1851" t="s">
        <v>46</v>
      </c>
      <c r="O1851" s="8" t="s">
        <v>34</v>
      </c>
      <c r="P1851" t="s">
        <v>35</v>
      </c>
      <c r="Q1851" t="s">
        <v>49</v>
      </c>
      <c r="R1851" t="s">
        <v>50</v>
      </c>
      <c r="S1851" t="s">
        <v>38</v>
      </c>
      <c r="T1851" t="s">
        <v>39</v>
      </c>
      <c r="U1851" t="s">
        <v>40</v>
      </c>
      <c r="V1851" t="s">
        <v>80</v>
      </c>
      <c r="W1851" t="s">
        <v>42</v>
      </c>
      <c r="X1851" t="s">
        <v>53</v>
      </c>
    </row>
    <row r="1852" spans="1:24" x14ac:dyDescent="0.45">
      <c r="A1852" t="s">
        <v>9393</v>
      </c>
      <c r="E1852" t="s">
        <v>9394</v>
      </c>
      <c r="G1852" s="45">
        <v>20975430</v>
      </c>
      <c r="H1852" t="s">
        <v>9395</v>
      </c>
      <c r="I1852" s="6" t="s">
        <v>46</v>
      </c>
      <c r="J1852" s="1" t="s">
        <v>508</v>
      </c>
      <c r="K1852" t="s">
        <v>109</v>
      </c>
      <c r="L1852" s="7" t="s">
        <v>77</v>
      </c>
      <c r="M1852" s="1" t="s">
        <v>9396</v>
      </c>
      <c r="N1852" t="s">
        <v>46</v>
      </c>
      <c r="O1852" t="s">
        <v>34</v>
      </c>
      <c r="P1852" t="s">
        <v>35</v>
      </c>
      <c r="Q1852" s="2" t="s">
        <v>77</v>
      </c>
      <c r="R1852" t="s">
        <v>50</v>
      </c>
      <c r="S1852" t="s">
        <v>38</v>
      </c>
      <c r="T1852" t="s">
        <v>81</v>
      </c>
      <c r="U1852" t="s">
        <v>40</v>
      </c>
      <c r="V1852" t="s">
        <v>41</v>
      </c>
      <c r="W1852" t="s">
        <v>42</v>
      </c>
      <c r="X1852" t="s">
        <v>53</v>
      </c>
    </row>
    <row r="1853" spans="1:24" x14ac:dyDescent="0.45">
      <c r="A1853" t="s">
        <v>9397</v>
      </c>
      <c r="B1853" t="s">
        <v>25</v>
      </c>
      <c r="C1853" t="s">
        <v>25</v>
      </c>
      <c r="D1853" t="s">
        <v>9398</v>
      </c>
      <c r="E1853" t="s">
        <v>9398</v>
      </c>
      <c r="F1853">
        <v>10.1111</v>
      </c>
      <c r="G1853" s="45">
        <v>17519004</v>
      </c>
      <c r="H1853" t="s">
        <v>9399</v>
      </c>
      <c r="I1853" s="6" t="s">
        <v>29</v>
      </c>
      <c r="J1853" t="s">
        <v>9400</v>
      </c>
      <c r="K1853" t="s">
        <v>31</v>
      </c>
      <c r="L1853" s="32" t="s">
        <v>852</v>
      </c>
      <c r="M1853" t="str">
        <f>"https://onlinelibrary.wiley.com/page/journal/"&amp;G1853&amp;"/homepage/FundedAccess.html"</f>
        <v>https://onlinelibrary.wiley.com/page/journal/17519004/homepage/FundedAccess.html</v>
      </c>
      <c r="N1853" t="s">
        <v>33</v>
      </c>
      <c r="O1853" t="s">
        <v>34</v>
      </c>
      <c r="P1853" t="s">
        <v>35</v>
      </c>
      <c r="Q1853" t="s">
        <v>61</v>
      </c>
      <c r="R1853" t="s">
        <v>172</v>
      </c>
      <c r="S1853" t="s">
        <v>38</v>
      </c>
      <c r="T1853" t="s">
        <v>39</v>
      </c>
      <c r="U1853" t="s">
        <v>40</v>
      </c>
      <c r="V1853" t="s">
        <v>41</v>
      </c>
      <c r="W1853" t="s">
        <v>42</v>
      </c>
      <c r="X1853" t="s">
        <v>43</v>
      </c>
    </row>
    <row r="1854" spans="1:24" x14ac:dyDescent="0.45">
      <c r="A1854" t="s">
        <v>9401</v>
      </c>
      <c r="B1854" t="s">
        <v>25</v>
      </c>
      <c r="C1854" t="s">
        <v>25</v>
      </c>
      <c r="D1854" t="s">
        <v>9402</v>
      </c>
      <c r="E1854" t="s">
        <v>9403</v>
      </c>
      <c r="F1854">
        <v>10.1111</v>
      </c>
      <c r="G1854" s="45">
        <v>14679507</v>
      </c>
      <c r="H1854" t="s">
        <v>9404</v>
      </c>
      <c r="I1854" s="6" t="s">
        <v>29</v>
      </c>
      <c r="J1854" t="s">
        <v>9405</v>
      </c>
      <c r="K1854" t="s">
        <v>31</v>
      </c>
      <c r="L1854" s="32" t="s">
        <v>1592</v>
      </c>
      <c r="M1854" t="str">
        <f>"https://onlinelibrary.wiley.com/page/journal/"&amp;G1854&amp;"/homepage/FundedAccess.html"</f>
        <v>https://onlinelibrary.wiley.com/page/journal/14679507/homepage/FundedAccess.html</v>
      </c>
      <c r="N1854" t="s">
        <v>33</v>
      </c>
      <c r="O1854" t="s">
        <v>34</v>
      </c>
      <c r="P1854" t="s">
        <v>35</v>
      </c>
      <c r="Q1854" t="s">
        <v>61</v>
      </c>
      <c r="R1854" t="s">
        <v>50</v>
      </c>
      <c r="S1854" t="s">
        <v>38</v>
      </c>
      <c r="T1854" t="s">
        <v>39</v>
      </c>
      <c r="U1854" t="s">
        <v>40</v>
      </c>
      <c r="V1854" t="s">
        <v>41</v>
      </c>
      <c r="W1854" t="s">
        <v>42</v>
      </c>
      <c r="X1854" t="s">
        <v>43</v>
      </c>
    </row>
    <row r="1855" spans="1:24" x14ac:dyDescent="0.45">
      <c r="A1855" t="s">
        <v>9406</v>
      </c>
      <c r="B1855" t="s">
        <v>25</v>
      </c>
      <c r="C1855" t="s">
        <v>25</v>
      </c>
      <c r="D1855" t="s">
        <v>9407</v>
      </c>
      <c r="E1855" t="s">
        <v>9408</v>
      </c>
      <c r="F1855">
        <v>10.1111</v>
      </c>
      <c r="G1855" s="45">
        <v>17512409</v>
      </c>
      <c r="H1855" t="s">
        <v>9409</v>
      </c>
      <c r="I1855" s="6" t="s">
        <v>29</v>
      </c>
      <c r="J1855" t="s">
        <v>77</v>
      </c>
      <c r="K1855" t="s">
        <v>31</v>
      </c>
      <c r="L1855" s="32" t="s">
        <v>2989</v>
      </c>
      <c r="N1855" t="s">
        <v>33</v>
      </c>
      <c r="O1855" t="s">
        <v>34</v>
      </c>
      <c r="P1855" t="s">
        <v>35</v>
      </c>
      <c r="Q1855" t="s">
        <v>61</v>
      </c>
      <c r="R1855" t="s">
        <v>172</v>
      </c>
      <c r="S1855" t="s">
        <v>38</v>
      </c>
      <c r="T1855" t="s">
        <v>39</v>
      </c>
      <c r="U1855" t="s">
        <v>40</v>
      </c>
      <c r="V1855" t="s">
        <v>41</v>
      </c>
      <c r="W1855" t="s">
        <v>42</v>
      </c>
      <c r="X1855" t="s">
        <v>53</v>
      </c>
    </row>
    <row r="1856" spans="1:24" x14ac:dyDescent="0.45">
      <c r="A1856" t="s">
        <v>9410</v>
      </c>
      <c r="B1856" t="s">
        <v>25</v>
      </c>
      <c r="C1856" t="s">
        <v>25</v>
      </c>
      <c r="D1856" t="s">
        <v>9411</v>
      </c>
      <c r="E1856" t="s">
        <v>9412</v>
      </c>
      <c r="F1856">
        <v>10.1111</v>
      </c>
      <c r="G1856" s="45">
        <v>14679515</v>
      </c>
      <c r="H1856" t="s">
        <v>9413</v>
      </c>
      <c r="I1856" s="6" t="s">
        <v>29</v>
      </c>
      <c r="J1856" t="s">
        <v>9414</v>
      </c>
      <c r="K1856" t="s">
        <v>31</v>
      </c>
      <c r="L1856" s="32" t="s">
        <v>712</v>
      </c>
      <c r="M1856" t="str">
        <f>"https://onlinelibrary.wiley.com/page/journal/"&amp;G1856&amp;"/homepage/FundedAccess.html"</f>
        <v>https://onlinelibrary.wiley.com/page/journal/14679515/homepage/FundedAccess.html</v>
      </c>
      <c r="N1856" t="s">
        <v>33</v>
      </c>
      <c r="O1856" t="s">
        <v>34</v>
      </c>
      <c r="P1856" t="s">
        <v>35</v>
      </c>
      <c r="Q1856" t="s">
        <v>36</v>
      </c>
      <c r="R1856" t="s">
        <v>172</v>
      </c>
      <c r="S1856" t="s">
        <v>38</v>
      </c>
      <c r="T1856" t="s">
        <v>39</v>
      </c>
      <c r="U1856" t="s">
        <v>40</v>
      </c>
      <c r="V1856" t="s">
        <v>41</v>
      </c>
      <c r="W1856" t="s">
        <v>42</v>
      </c>
      <c r="X1856" t="s">
        <v>43</v>
      </c>
    </row>
    <row r="1857" spans="1:24" x14ac:dyDescent="0.45">
      <c r="A1857" t="s">
        <v>9415</v>
      </c>
      <c r="B1857" t="s">
        <v>25</v>
      </c>
      <c r="C1857" t="s">
        <v>25</v>
      </c>
      <c r="D1857" t="s">
        <v>9416</v>
      </c>
      <c r="E1857" t="s">
        <v>9417</v>
      </c>
      <c r="F1857">
        <v>10.1111</v>
      </c>
      <c r="G1857" s="45">
        <v>15406237</v>
      </c>
      <c r="H1857" t="s">
        <v>9418</v>
      </c>
      <c r="I1857" s="6" t="s">
        <v>29</v>
      </c>
      <c r="J1857" t="s">
        <v>9419</v>
      </c>
      <c r="K1857" t="s">
        <v>31</v>
      </c>
      <c r="L1857" s="32" t="s">
        <v>10227</v>
      </c>
      <c r="M1857" t="str">
        <f>"https://onlinelibrary.wiley.com/page/journal/"&amp;G1857&amp;"/homepage/FundedAccess.html"</f>
        <v>https://onlinelibrary.wiley.com/page/journal/15406237/homepage/FundedAccess.html</v>
      </c>
      <c r="N1857" t="s">
        <v>33</v>
      </c>
      <c r="O1857" t="s">
        <v>34</v>
      </c>
      <c r="P1857" t="s">
        <v>35</v>
      </c>
      <c r="Q1857" t="s">
        <v>36</v>
      </c>
      <c r="R1857" t="s">
        <v>172</v>
      </c>
      <c r="S1857" t="s">
        <v>38</v>
      </c>
      <c r="T1857" t="s">
        <v>39</v>
      </c>
      <c r="U1857" t="s">
        <v>40</v>
      </c>
      <c r="V1857" t="s">
        <v>41</v>
      </c>
      <c r="W1857" t="s">
        <v>42</v>
      </c>
      <c r="X1857" t="s">
        <v>115</v>
      </c>
    </row>
    <row r="1858" spans="1:24" x14ac:dyDescent="0.45">
      <c r="A1858" t="s">
        <v>9420</v>
      </c>
      <c r="B1858" t="s">
        <v>25</v>
      </c>
      <c r="C1858" t="s">
        <v>25</v>
      </c>
      <c r="D1858" t="s">
        <v>9421</v>
      </c>
      <c r="E1858" t="s">
        <v>9422</v>
      </c>
      <c r="F1858">
        <v>10.1111</v>
      </c>
      <c r="G1858" s="45">
        <v>14679523</v>
      </c>
      <c r="H1858" t="s">
        <v>9423</v>
      </c>
      <c r="I1858" s="6" t="s">
        <v>29</v>
      </c>
      <c r="J1858" t="s">
        <v>9424</v>
      </c>
      <c r="K1858" s="9" t="s">
        <v>59</v>
      </c>
      <c r="L1858" s="32" t="s">
        <v>835</v>
      </c>
      <c r="M1858" t="str">
        <f>"https://onlinelibrary.wiley.com/page/journal/"&amp;G1858&amp;"/homepage/FundedAccess.html"</f>
        <v>https://onlinelibrary.wiley.com/page/journal/14679523/homepage/FundedAccess.html</v>
      </c>
      <c r="N1858" t="s">
        <v>33</v>
      </c>
      <c r="O1858" t="s">
        <v>34</v>
      </c>
      <c r="P1858" t="s">
        <v>35</v>
      </c>
      <c r="Q1858" t="s">
        <v>36</v>
      </c>
      <c r="R1858" t="s">
        <v>50</v>
      </c>
      <c r="S1858" t="s">
        <v>38</v>
      </c>
      <c r="T1858" t="s">
        <v>39</v>
      </c>
      <c r="U1858" t="s">
        <v>40</v>
      </c>
      <c r="V1858" t="s">
        <v>41</v>
      </c>
      <c r="W1858" t="s">
        <v>42</v>
      </c>
      <c r="X1858" t="s">
        <v>43</v>
      </c>
    </row>
    <row r="1859" spans="1:24" x14ac:dyDescent="0.45">
      <c r="A1859" t="s">
        <v>9425</v>
      </c>
      <c r="B1859" t="s">
        <v>25</v>
      </c>
      <c r="C1859" t="s">
        <v>25</v>
      </c>
      <c r="D1859" t="s">
        <v>9426</v>
      </c>
      <c r="E1859" t="s">
        <v>9427</v>
      </c>
      <c r="F1859">
        <v>10.1111</v>
      </c>
      <c r="G1859" s="45">
        <v>15737861</v>
      </c>
      <c r="H1859" t="s">
        <v>9428</v>
      </c>
      <c r="I1859" s="6" t="s">
        <v>29</v>
      </c>
      <c r="J1859" t="s">
        <v>9429</v>
      </c>
      <c r="K1859" t="s">
        <v>31</v>
      </c>
      <c r="L1859" s="32" t="s">
        <v>32</v>
      </c>
      <c r="M1859" t="str">
        <f>"https://onlinelibrary.wiley.com/page/journal/"&amp;G1859&amp;"/homepage/FundedAccess.html"</f>
        <v>https://onlinelibrary.wiley.com/page/journal/15737861/homepage/FundedAccess.html</v>
      </c>
      <c r="N1859" t="s">
        <v>33</v>
      </c>
      <c r="O1859" t="s">
        <v>34</v>
      </c>
      <c r="P1859" t="s">
        <v>35</v>
      </c>
      <c r="Q1859" t="s">
        <v>36</v>
      </c>
      <c r="R1859" t="s">
        <v>415</v>
      </c>
      <c r="S1859" t="s">
        <v>38</v>
      </c>
      <c r="T1859" t="s">
        <v>39</v>
      </c>
      <c r="U1859" t="s">
        <v>40</v>
      </c>
      <c r="V1859" t="s">
        <v>80</v>
      </c>
      <c r="W1859" t="s">
        <v>42</v>
      </c>
      <c r="X1859" t="s">
        <v>43</v>
      </c>
    </row>
    <row r="1860" spans="1:24" x14ac:dyDescent="0.45">
      <c r="A1860" t="s">
        <v>9430</v>
      </c>
      <c r="B1860" t="s">
        <v>25</v>
      </c>
      <c r="C1860" t="s">
        <v>25</v>
      </c>
      <c r="D1860" t="s">
        <v>9431</v>
      </c>
      <c r="E1860" t="s">
        <v>9432</v>
      </c>
      <c r="F1860">
        <v>10.1111</v>
      </c>
      <c r="G1860" s="45" t="s">
        <v>9433</v>
      </c>
      <c r="H1860" t="s">
        <v>9434</v>
      </c>
      <c r="I1860" s="6" t="s">
        <v>29</v>
      </c>
      <c r="J1860" t="s">
        <v>9435</v>
      </c>
      <c r="K1860" t="s">
        <v>31</v>
      </c>
      <c r="L1860" s="32" t="s">
        <v>5250</v>
      </c>
      <c r="M1860" t="str">
        <f>"https://onlinelibrary.wiley.com/page/journal/"&amp;G1860&amp;"/homepage/FundedAccess.html"</f>
        <v>https://onlinelibrary.wiley.com/page/journal/1475682X/homepage/FundedAccess.html</v>
      </c>
      <c r="N1860" t="s">
        <v>33</v>
      </c>
      <c r="O1860" t="s">
        <v>34</v>
      </c>
      <c r="P1860" t="s">
        <v>35</v>
      </c>
      <c r="Q1860" t="s">
        <v>36</v>
      </c>
      <c r="R1860" t="s">
        <v>172</v>
      </c>
      <c r="S1860" t="s">
        <v>38</v>
      </c>
      <c r="T1860" t="s">
        <v>39</v>
      </c>
      <c r="U1860" t="s">
        <v>40</v>
      </c>
      <c r="V1860" t="s">
        <v>80</v>
      </c>
      <c r="W1860" t="s">
        <v>42</v>
      </c>
      <c r="X1860" t="s">
        <v>43</v>
      </c>
    </row>
    <row r="1861" spans="1:24" x14ac:dyDescent="0.45">
      <c r="A1861" t="s">
        <v>9436</v>
      </c>
      <c r="B1861" t="s">
        <v>25</v>
      </c>
      <c r="C1861" t="s">
        <v>25</v>
      </c>
      <c r="D1861" t="s">
        <v>9437</v>
      </c>
      <c r="E1861" t="s">
        <v>9437</v>
      </c>
      <c r="F1861">
        <v>10.1111</v>
      </c>
      <c r="G1861" s="45">
        <v>17519020</v>
      </c>
      <c r="H1861" t="s">
        <v>9438</v>
      </c>
      <c r="I1861" s="6" t="s">
        <v>29</v>
      </c>
      <c r="J1861" t="s">
        <v>9439</v>
      </c>
      <c r="K1861" t="s">
        <v>31</v>
      </c>
      <c r="L1861" s="32" t="s">
        <v>152</v>
      </c>
      <c r="M1861" t="str">
        <f>"https://onlinelibrary.wiley.com/page/journal/"&amp;G1861&amp;"/homepage/FundedAccess.html"</f>
        <v>https://onlinelibrary.wiley.com/page/journal/17519020/homepage/FundedAccess.html</v>
      </c>
      <c r="N1861" t="s">
        <v>33</v>
      </c>
      <c r="O1861" t="s">
        <v>34</v>
      </c>
      <c r="P1861" t="s">
        <v>35</v>
      </c>
      <c r="Q1861" t="s">
        <v>36</v>
      </c>
      <c r="R1861" t="s">
        <v>172</v>
      </c>
      <c r="S1861" t="s">
        <v>38</v>
      </c>
      <c r="T1861" t="s">
        <v>39</v>
      </c>
      <c r="U1861" t="s">
        <v>40</v>
      </c>
      <c r="V1861" t="s">
        <v>41</v>
      </c>
      <c r="W1861" t="s">
        <v>42</v>
      </c>
      <c r="X1861" t="s">
        <v>43</v>
      </c>
    </row>
    <row r="1862" spans="1:24" x14ac:dyDescent="0.45">
      <c r="A1862" t="s">
        <v>9440</v>
      </c>
      <c r="B1862" t="s">
        <v>25</v>
      </c>
      <c r="C1862" t="s">
        <v>25</v>
      </c>
      <c r="D1862" t="s">
        <v>9441</v>
      </c>
      <c r="E1862" t="s">
        <v>9442</v>
      </c>
      <c r="F1862">
        <v>10.1111</v>
      </c>
      <c r="G1862" s="45">
        <v>14679566</v>
      </c>
      <c r="H1862" t="s">
        <v>9443</v>
      </c>
      <c r="I1862" s="6" t="s">
        <v>29</v>
      </c>
      <c r="J1862" t="s">
        <v>9444</v>
      </c>
      <c r="K1862" t="s">
        <v>31</v>
      </c>
      <c r="L1862" s="32" t="s">
        <v>3586</v>
      </c>
      <c r="M1862" t="str">
        <f>"https://onlinelibrary.wiley.com/page/journal/"&amp;G1862&amp;"/homepage/FundedAccess.html"</f>
        <v>https://onlinelibrary.wiley.com/page/journal/14679566/homepage/FundedAccess.html</v>
      </c>
      <c r="N1862" t="s">
        <v>33</v>
      </c>
      <c r="O1862" t="s">
        <v>34</v>
      </c>
      <c r="P1862" t="s">
        <v>35</v>
      </c>
      <c r="Q1862" t="s">
        <v>61</v>
      </c>
      <c r="R1862" t="s">
        <v>50</v>
      </c>
      <c r="S1862" t="s">
        <v>38</v>
      </c>
      <c r="T1862" t="s">
        <v>39</v>
      </c>
      <c r="U1862" t="s">
        <v>40</v>
      </c>
      <c r="V1862" t="s">
        <v>80</v>
      </c>
      <c r="W1862" t="s">
        <v>42</v>
      </c>
      <c r="X1862" t="s">
        <v>43</v>
      </c>
    </row>
    <row r="1863" spans="1:24" x14ac:dyDescent="0.45">
      <c r="A1863" t="s">
        <v>9445</v>
      </c>
      <c r="B1863" t="s">
        <v>25</v>
      </c>
      <c r="C1863" t="s">
        <v>25</v>
      </c>
      <c r="D1863" t="s">
        <v>9446</v>
      </c>
      <c r="E1863" t="s">
        <v>9447</v>
      </c>
      <c r="F1863">
        <v>10.100199999999999</v>
      </c>
      <c r="G1863" s="45">
        <v>10991689</v>
      </c>
      <c r="H1863" t="s">
        <v>9448</v>
      </c>
      <c r="I1863" s="6" t="s">
        <v>29</v>
      </c>
      <c r="J1863" t="s">
        <v>9449</v>
      </c>
      <c r="K1863" t="s">
        <v>31</v>
      </c>
      <c r="L1863" s="32" t="s">
        <v>2620</v>
      </c>
      <c r="M1863" t="str">
        <f>"https://onlinelibrary.wiley.com/page/journal/"&amp;G1863&amp;"/homepage/FundedAccess.html"</f>
        <v>https://onlinelibrary.wiley.com/page/journal/10991689/homepage/FundedAccess.html</v>
      </c>
      <c r="N1863" t="s">
        <v>33</v>
      </c>
      <c r="O1863" t="s">
        <v>34</v>
      </c>
      <c r="P1863" t="s">
        <v>35</v>
      </c>
      <c r="Q1863" t="s">
        <v>61</v>
      </c>
      <c r="R1863" t="s">
        <v>172</v>
      </c>
      <c r="S1863" t="s">
        <v>38</v>
      </c>
      <c r="T1863" t="s">
        <v>39</v>
      </c>
      <c r="U1863" t="s">
        <v>40</v>
      </c>
      <c r="V1863" t="s">
        <v>41</v>
      </c>
      <c r="W1863" t="s">
        <v>42</v>
      </c>
      <c r="X1863" t="s">
        <v>53</v>
      </c>
    </row>
    <row r="1864" spans="1:24" x14ac:dyDescent="0.45">
      <c r="A1864" t="s">
        <v>9450</v>
      </c>
      <c r="B1864" t="s">
        <v>25</v>
      </c>
      <c r="C1864" t="s">
        <v>25</v>
      </c>
      <c r="D1864" t="s">
        <v>9451</v>
      </c>
      <c r="E1864" t="s">
        <v>9452</v>
      </c>
      <c r="F1864">
        <v>10.100199999999999</v>
      </c>
      <c r="G1864" s="45" t="s">
        <v>9453</v>
      </c>
      <c r="H1864" t="s">
        <v>9454</v>
      </c>
      <c r="I1864" s="6" t="s">
        <v>29</v>
      </c>
      <c r="J1864" t="s">
        <v>9455</v>
      </c>
      <c r="K1864" t="s">
        <v>31</v>
      </c>
      <c r="L1864" s="32" t="s">
        <v>197</v>
      </c>
      <c r="M1864" t="str">
        <f>"https://onlinelibrary.wiley.com/page/journal/"&amp;G1864&amp;"/homepage/FundedAccess.html"</f>
        <v>https://onlinelibrary.wiley.com/page/journal/1097024X/homepage/FundedAccess.html</v>
      </c>
      <c r="N1864" t="s">
        <v>33</v>
      </c>
      <c r="O1864" t="s">
        <v>34</v>
      </c>
      <c r="P1864" t="s">
        <v>35</v>
      </c>
      <c r="Q1864" t="s">
        <v>61</v>
      </c>
      <c r="R1864" t="s">
        <v>111</v>
      </c>
      <c r="S1864" t="s">
        <v>38</v>
      </c>
      <c r="T1864" t="s">
        <v>39</v>
      </c>
      <c r="U1864" t="s">
        <v>40</v>
      </c>
      <c r="V1864" t="s">
        <v>41</v>
      </c>
      <c r="W1864" t="s">
        <v>42</v>
      </c>
      <c r="X1864" t="s">
        <v>53</v>
      </c>
    </row>
    <row r="1865" spans="1:24" x14ac:dyDescent="0.45">
      <c r="A1865" t="s">
        <v>9456</v>
      </c>
      <c r="E1865" t="s">
        <v>9457</v>
      </c>
      <c r="G1865">
        <v>14350661</v>
      </c>
      <c r="H1865" t="s">
        <v>9458</v>
      </c>
      <c r="I1865" s="6" t="s">
        <v>29</v>
      </c>
      <c r="J1865" s="8" t="s">
        <v>74</v>
      </c>
      <c r="K1865" t="s">
        <v>31</v>
      </c>
      <c r="L1865" s="32">
        <v>2020</v>
      </c>
      <c r="M1865" s="8" t="s">
        <v>9459</v>
      </c>
      <c r="N1865" t="s">
        <v>33</v>
      </c>
      <c r="O1865" s="8" t="s">
        <v>345</v>
      </c>
      <c r="P1865" t="s">
        <v>79</v>
      </c>
      <c r="Q1865" t="s">
        <v>61</v>
      </c>
      <c r="R1865" t="s">
        <v>172</v>
      </c>
      <c r="S1865" s="8" t="s">
        <v>560</v>
      </c>
      <c r="T1865" t="s">
        <v>39</v>
      </c>
      <c r="U1865" s="8" t="s">
        <v>560</v>
      </c>
      <c r="V1865" t="s">
        <v>41</v>
      </c>
      <c r="W1865" s="8" t="s">
        <v>9460</v>
      </c>
      <c r="X1865" t="s">
        <v>43</v>
      </c>
    </row>
    <row r="1866" spans="1:24" x14ac:dyDescent="0.45">
      <c r="A1866" t="s">
        <v>9461</v>
      </c>
      <c r="B1866" t="s">
        <v>25</v>
      </c>
      <c r="C1866" t="s">
        <v>25</v>
      </c>
      <c r="D1866" t="s">
        <v>9462</v>
      </c>
      <c r="E1866" t="s">
        <v>9463</v>
      </c>
      <c r="F1866">
        <v>10.1111</v>
      </c>
      <c r="G1866" s="45">
        <v>14752743</v>
      </c>
      <c r="H1866" t="s">
        <v>9464</v>
      </c>
      <c r="I1866" s="6" t="s">
        <v>29</v>
      </c>
      <c r="J1866" t="s">
        <v>9465</v>
      </c>
      <c r="K1866" t="s">
        <v>31</v>
      </c>
      <c r="L1866" s="32" t="s">
        <v>1216</v>
      </c>
      <c r="M1866" t="str">
        <f>"https://onlinelibrary.wiley.com/page/journal/"&amp;G1866&amp;"/homepage/FundedAccess.html"</f>
        <v>https://onlinelibrary.wiley.com/page/journal/14752743/homepage/FundedAccess.html</v>
      </c>
      <c r="N1866" t="s">
        <v>33</v>
      </c>
      <c r="O1866" t="s">
        <v>34</v>
      </c>
      <c r="P1866" t="s">
        <v>35</v>
      </c>
      <c r="Q1866" t="s">
        <v>61</v>
      </c>
      <c r="R1866" t="s">
        <v>50</v>
      </c>
      <c r="S1866" t="s">
        <v>38</v>
      </c>
      <c r="T1866" t="s">
        <v>39</v>
      </c>
      <c r="U1866" t="s">
        <v>40</v>
      </c>
      <c r="V1866" t="s">
        <v>41</v>
      </c>
      <c r="W1866" t="s">
        <v>42</v>
      </c>
      <c r="X1866" t="s">
        <v>53</v>
      </c>
    </row>
    <row r="1867" spans="1:24" x14ac:dyDescent="0.45">
      <c r="A1867" t="s">
        <v>9466</v>
      </c>
      <c r="B1867" t="s">
        <v>9467</v>
      </c>
      <c r="D1867" t="s">
        <v>9468</v>
      </c>
      <c r="E1867" t="s">
        <v>9468</v>
      </c>
      <c r="F1867">
        <v>10.100199999999999</v>
      </c>
      <c r="G1867" s="45" t="s">
        <v>9469</v>
      </c>
      <c r="H1867" t="s">
        <v>9470</v>
      </c>
      <c r="I1867" s="6" t="s">
        <v>29</v>
      </c>
      <c r="J1867" s="8" t="s">
        <v>74</v>
      </c>
      <c r="K1867" t="s">
        <v>31</v>
      </c>
      <c r="L1867" s="32" t="s">
        <v>3037</v>
      </c>
      <c r="M1867" t="s">
        <v>9471</v>
      </c>
      <c r="N1867" t="s">
        <v>78</v>
      </c>
      <c r="O1867" t="s">
        <v>9471</v>
      </c>
      <c r="P1867" t="s">
        <v>79</v>
      </c>
      <c r="Q1867" t="s">
        <v>77</v>
      </c>
      <c r="R1867" t="s">
        <v>172</v>
      </c>
      <c r="S1867" t="s">
        <v>38</v>
      </c>
      <c r="T1867" t="s">
        <v>39</v>
      </c>
      <c r="U1867" t="s">
        <v>9472</v>
      </c>
      <c r="V1867" t="s">
        <v>41</v>
      </c>
      <c r="W1867" t="s">
        <v>42</v>
      </c>
      <c r="X1867" t="s">
        <v>53</v>
      </c>
    </row>
    <row r="1868" spans="1:24" x14ac:dyDescent="0.45">
      <c r="A1868" t="s">
        <v>9473</v>
      </c>
      <c r="B1868" t="s">
        <v>25</v>
      </c>
      <c r="C1868" t="s">
        <v>25</v>
      </c>
      <c r="D1868" t="s">
        <v>9474</v>
      </c>
      <c r="E1868" t="s">
        <v>9475</v>
      </c>
      <c r="F1868">
        <v>10.100199999999999</v>
      </c>
      <c r="G1868" s="45">
        <v>20546750</v>
      </c>
      <c r="H1868" t="s">
        <v>9476</v>
      </c>
      <c r="I1868" s="6" t="s">
        <v>29</v>
      </c>
      <c r="J1868" t="s">
        <v>9477</v>
      </c>
      <c r="K1868" t="s">
        <v>31</v>
      </c>
      <c r="L1868" s="32" t="s">
        <v>5250</v>
      </c>
      <c r="M1868" t="str">
        <f>"https://onlinelibrary.wiley.com/page/journal/"&amp;G1868&amp;"/homepage/FundedAccess.html"</f>
        <v>https://onlinelibrary.wiley.com/page/journal/20546750/homepage/FundedAccess.html</v>
      </c>
      <c r="N1868" t="s">
        <v>33</v>
      </c>
      <c r="O1868" t="s">
        <v>34</v>
      </c>
      <c r="P1868" t="s">
        <v>35</v>
      </c>
      <c r="Q1868" t="s">
        <v>61</v>
      </c>
      <c r="R1868" t="s">
        <v>172</v>
      </c>
      <c r="S1868" t="s">
        <v>38</v>
      </c>
      <c r="T1868" t="s">
        <v>39</v>
      </c>
      <c r="U1868" t="s">
        <v>40</v>
      </c>
      <c r="V1868" t="s">
        <v>41</v>
      </c>
      <c r="W1868" t="s">
        <v>42</v>
      </c>
      <c r="X1868" t="s">
        <v>43</v>
      </c>
    </row>
    <row r="1869" spans="1:24" x14ac:dyDescent="0.45">
      <c r="A1869" t="s">
        <v>9478</v>
      </c>
      <c r="B1869" t="s">
        <v>25</v>
      </c>
      <c r="C1869" t="s">
        <v>25</v>
      </c>
      <c r="D1869" t="s">
        <v>9479</v>
      </c>
      <c r="E1869" t="s">
        <v>9480</v>
      </c>
      <c r="F1869">
        <v>10.1111</v>
      </c>
      <c r="G1869" s="45">
        <v>18136982</v>
      </c>
      <c r="H1869" t="s">
        <v>9481</v>
      </c>
      <c r="I1869" s="6" t="s">
        <v>29</v>
      </c>
      <c r="J1869" t="s">
        <v>9482</v>
      </c>
      <c r="K1869" t="s">
        <v>31</v>
      </c>
      <c r="L1869" s="32" t="s">
        <v>1125</v>
      </c>
      <c r="M1869" t="str">
        <f>"https://onlinelibrary.wiley.com/page/journal/"&amp;G1869&amp;"/homepage/FundedAccess.html"</f>
        <v>https://onlinelibrary.wiley.com/page/journal/18136982/homepage/FundedAccess.html</v>
      </c>
      <c r="N1869" t="s">
        <v>33</v>
      </c>
      <c r="O1869" t="s">
        <v>34</v>
      </c>
      <c r="P1869" t="s">
        <v>35</v>
      </c>
      <c r="Q1869" t="s">
        <v>36</v>
      </c>
      <c r="R1869" t="s">
        <v>172</v>
      </c>
      <c r="S1869" t="s">
        <v>38</v>
      </c>
      <c r="T1869" t="s">
        <v>93</v>
      </c>
      <c r="U1869" t="s">
        <v>9483</v>
      </c>
      <c r="V1869" t="s">
        <v>41</v>
      </c>
      <c r="W1869" t="s">
        <v>42</v>
      </c>
      <c r="X1869" t="s">
        <v>43</v>
      </c>
    </row>
    <row r="1870" spans="1:24" x14ac:dyDescent="0.45">
      <c r="A1870" t="s">
        <v>9484</v>
      </c>
      <c r="B1870" t="s">
        <v>25</v>
      </c>
      <c r="C1870" t="s">
        <v>25</v>
      </c>
      <c r="D1870" t="s">
        <v>9485</v>
      </c>
      <c r="E1870" t="s">
        <v>9486</v>
      </c>
      <c r="F1870">
        <v>10.100199999999999</v>
      </c>
      <c r="G1870" s="45">
        <v>23258012</v>
      </c>
      <c r="H1870" t="s">
        <v>9487</v>
      </c>
      <c r="I1870" t="s">
        <v>86</v>
      </c>
      <c r="J1870" t="s">
        <v>77</v>
      </c>
      <c r="K1870" t="s">
        <v>31</v>
      </c>
      <c r="L1870" s="32" t="s">
        <v>10227</v>
      </c>
      <c r="M1870" t="s">
        <v>77</v>
      </c>
      <c r="N1870" t="s">
        <v>33</v>
      </c>
      <c r="O1870" t="s">
        <v>34</v>
      </c>
      <c r="P1870" t="s">
        <v>35</v>
      </c>
      <c r="Q1870" t="s">
        <v>36</v>
      </c>
      <c r="R1870" t="s">
        <v>172</v>
      </c>
      <c r="S1870" t="s">
        <v>38</v>
      </c>
      <c r="T1870" t="s">
        <v>39</v>
      </c>
      <c r="U1870" t="s">
        <v>40</v>
      </c>
      <c r="V1870" t="s">
        <v>81</v>
      </c>
      <c r="W1870" t="s">
        <v>42</v>
      </c>
      <c r="X1870" t="s">
        <v>53</v>
      </c>
    </row>
    <row r="1871" spans="1:24" x14ac:dyDescent="0.45">
      <c r="A1871" t="s">
        <v>9488</v>
      </c>
      <c r="B1871" t="s">
        <v>25</v>
      </c>
      <c r="C1871" t="s">
        <v>25</v>
      </c>
      <c r="D1871" t="s">
        <v>9489</v>
      </c>
      <c r="E1871" t="s">
        <v>9490</v>
      </c>
      <c r="F1871">
        <v>10.1111</v>
      </c>
      <c r="G1871" s="45">
        <v>20416962</v>
      </c>
      <c r="H1871" t="s">
        <v>9491</v>
      </c>
      <c r="I1871" s="6" t="s">
        <v>29</v>
      </c>
      <c r="J1871" t="s">
        <v>9492</v>
      </c>
      <c r="K1871" t="s">
        <v>31</v>
      </c>
      <c r="L1871" s="32">
        <v>2900</v>
      </c>
      <c r="M1871" t="str">
        <f>"https://onlinelibrary.wiley.com/page/journal/"&amp;G1871&amp;"/homepage/FundedAccess.html"</f>
        <v>https://onlinelibrary.wiley.com/page/journal/20416962/homepage/FundedAccess.html</v>
      </c>
      <c r="N1871" t="s">
        <v>33</v>
      </c>
      <c r="O1871" t="s">
        <v>34</v>
      </c>
      <c r="P1871" t="s">
        <v>35</v>
      </c>
      <c r="Q1871" t="s">
        <v>36</v>
      </c>
      <c r="R1871" t="s">
        <v>172</v>
      </c>
      <c r="S1871" t="s">
        <v>38</v>
      </c>
      <c r="T1871" t="s">
        <v>39</v>
      </c>
      <c r="U1871" t="s">
        <v>40</v>
      </c>
      <c r="V1871" t="s">
        <v>41</v>
      </c>
      <c r="W1871" t="s">
        <v>42</v>
      </c>
      <c r="X1871" t="s">
        <v>43</v>
      </c>
    </row>
    <row r="1872" spans="1:24" x14ac:dyDescent="0.45">
      <c r="A1872" t="s">
        <v>9493</v>
      </c>
      <c r="B1872" t="s">
        <v>9494</v>
      </c>
      <c r="C1872" t="s">
        <v>25</v>
      </c>
      <c r="D1872" t="s">
        <v>9495</v>
      </c>
      <c r="E1872" t="s">
        <v>9495</v>
      </c>
      <c r="F1872">
        <v>10.100199999999999</v>
      </c>
      <c r="G1872" s="45">
        <v>15427390</v>
      </c>
      <c r="H1872" t="s">
        <v>9496</v>
      </c>
      <c r="I1872" t="s">
        <v>46</v>
      </c>
      <c r="J1872" t="s">
        <v>570</v>
      </c>
      <c r="K1872" t="s">
        <v>1667</v>
      </c>
      <c r="L1872" s="32">
        <v>3000</v>
      </c>
      <c r="M1872" t="str">
        <f>"https://publications.agu.org/author-resource-center/publication-fees"</f>
        <v>https://publications.agu.org/author-resource-center/publication-fees</v>
      </c>
      <c r="N1872" t="s">
        <v>46</v>
      </c>
      <c r="O1872" t="str">
        <f>"http://publications.agu.org/open-access/"</f>
        <v>http://publications.agu.org/open-access/</v>
      </c>
      <c r="P1872" t="s">
        <v>35</v>
      </c>
      <c r="Q1872" t="s">
        <v>49</v>
      </c>
      <c r="R1872" t="s">
        <v>111</v>
      </c>
      <c r="S1872" t="s">
        <v>38</v>
      </c>
      <c r="T1872" t="s">
        <v>39</v>
      </c>
      <c r="U1872" t="s">
        <v>40</v>
      </c>
      <c r="V1872" t="s">
        <v>41</v>
      </c>
      <c r="W1872" t="s">
        <v>42</v>
      </c>
      <c r="X1872" t="s">
        <v>220</v>
      </c>
    </row>
    <row r="1873" spans="1:24" x14ac:dyDescent="0.45">
      <c r="A1873" t="s">
        <v>9497</v>
      </c>
      <c r="E1873" s="48" t="s">
        <v>9498</v>
      </c>
      <c r="G1873" s="48">
        <v>26903857</v>
      </c>
      <c r="H1873" t="s">
        <v>9499</v>
      </c>
      <c r="I1873" t="s">
        <v>46</v>
      </c>
      <c r="J1873" s="5" t="s">
        <v>5016</v>
      </c>
      <c r="K1873" t="s">
        <v>109</v>
      </c>
      <c r="L1873" s="32" t="s">
        <v>616</v>
      </c>
      <c r="M1873" s="1" t="s">
        <v>9500</v>
      </c>
      <c r="N1873" t="s">
        <v>46</v>
      </c>
      <c r="O1873" s="1" t="s">
        <v>345</v>
      </c>
      <c r="P1873" t="s">
        <v>35</v>
      </c>
      <c r="Q1873" t="s">
        <v>49</v>
      </c>
      <c r="R1873" t="s">
        <v>50</v>
      </c>
      <c r="S1873" s="1" t="s">
        <v>38</v>
      </c>
      <c r="T1873" t="s">
        <v>39</v>
      </c>
      <c r="U1873" t="s">
        <v>40</v>
      </c>
      <c r="V1873" t="s">
        <v>41</v>
      </c>
      <c r="W1873" t="s">
        <v>42</v>
      </c>
      <c r="X1873" t="s">
        <v>53</v>
      </c>
    </row>
    <row r="1874" spans="1:24" x14ac:dyDescent="0.45">
      <c r="A1874" t="s">
        <v>9501</v>
      </c>
      <c r="B1874" t="s">
        <v>25</v>
      </c>
      <c r="C1874" t="s">
        <v>25</v>
      </c>
      <c r="D1874" t="s">
        <v>9502</v>
      </c>
      <c r="E1874" t="s">
        <v>9503</v>
      </c>
      <c r="F1874">
        <v>10.1111</v>
      </c>
      <c r="G1874" s="45">
        <v>17544505</v>
      </c>
      <c r="H1874" t="s">
        <v>9504</v>
      </c>
      <c r="I1874" s="6" t="s">
        <v>29</v>
      </c>
      <c r="J1874" t="s">
        <v>9505</v>
      </c>
      <c r="K1874" t="s">
        <v>31</v>
      </c>
      <c r="L1874" s="32">
        <v>3240</v>
      </c>
      <c r="M1874" t="str">
        <f>"https://onlinelibrary.wiley.com/page/journal/"&amp;G1874&amp;"/homepage/FundedAccess.html"</f>
        <v>https://onlinelibrary.wiley.com/page/journal/17544505/homepage/FundedAccess.html</v>
      </c>
      <c r="N1874" t="s">
        <v>33</v>
      </c>
      <c r="O1874" t="s">
        <v>34</v>
      </c>
      <c r="P1874" t="s">
        <v>35</v>
      </c>
      <c r="Q1874" t="s">
        <v>61</v>
      </c>
      <c r="R1874" t="s">
        <v>172</v>
      </c>
      <c r="S1874" t="s">
        <v>38</v>
      </c>
      <c r="T1874" t="s">
        <v>39</v>
      </c>
      <c r="U1874" t="s">
        <v>40</v>
      </c>
      <c r="V1874" t="s">
        <v>41</v>
      </c>
      <c r="W1874" t="s">
        <v>42</v>
      </c>
      <c r="X1874" t="s">
        <v>43</v>
      </c>
    </row>
    <row r="1875" spans="1:24" x14ac:dyDescent="0.45">
      <c r="A1875" t="s">
        <v>9506</v>
      </c>
      <c r="B1875" t="s">
        <v>25</v>
      </c>
      <c r="C1875" t="s">
        <v>25</v>
      </c>
      <c r="D1875" t="s">
        <v>9507</v>
      </c>
      <c r="E1875" t="s">
        <v>9508</v>
      </c>
      <c r="F1875">
        <v>10.100199999999999</v>
      </c>
      <c r="G1875" s="45">
        <v>20546750</v>
      </c>
      <c r="H1875" t="s">
        <v>9509</v>
      </c>
      <c r="I1875" t="s">
        <v>86</v>
      </c>
      <c r="J1875" t="s">
        <v>77</v>
      </c>
      <c r="K1875" t="s">
        <v>77</v>
      </c>
      <c r="L1875" s="32" t="s">
        <v>77</v>
      </c>
      <c r="M1875" t="s">
        <v>77</v>
      </c>
      <c r="N1875" t="s">
        <v>33</v>
      </c>
      <c r="O1875" t="s">
        <v>34</v>
      </c>
      <c r="P1875" t="s">
        <v>35</v>
      </c>
      <c r="Q1875" t="s">
        <v>61</v>
      </c>
      <c r="R1875" t="s">
        <v>172</v>
      </c>
      <c r="S1875" t="s">
        <v>38</v>
      </c>
      <c r="T1875" t="s">
        <v>39</v>
      </c>
      <c r="U1875" t="s">
        <v>40</v>
      </c>
      <c r="V1875" t="s">
        <v>81</v>
      </c>
      <c r="W1875" t="s">
        <v>42</v>
      </c>
      <c r="X1875" t="s">
        <v>115</v>
      </c>
    </row>
    <row r="1876" spans="1:24" x14ac:dyDescent="0.45">
      <c r="A1876" t="s">
        <v>9510</v>
      </c>
      <c r="B1876">
        <v>2092</v>
      </c>
      <c r="C1876" t="s">
        <v>25</v>
      </c>
      <c r="D1876" t="s">
        <v>9511</v>
      </c>
      <c r="E1876" t="s">
        <v>9512</v>
      </c>
      <c r="F1876">
        <v>10.100199999999999</v>
      </c>
      <c r="G1876" s="45">
        <v>14371049</v>
      </c>
      <c r="H1876" t="s">
        <v>9513</v>
      </c>
      <c r="I1876" t="s">
        <v>86</v>
      </c>
      <c r="J1876" t="s">
        <v>77</v>
      </c>
      <c r="K1876" t="s">
        <v>486</v>
      </c>
      <c r="L1876" s="32" t="s">
        <v>77</v>
      </c>
      <c r="M1876" t="s">
        <v>77</v>
      </c>
      <c r="N1876" t="s">
        <v>78</v>
      </c>
      <c r="O1876" t="s">
        <v>34</v>
      </c>
      <c r="P1876" t="s">
        <v>102</v>
      </c>
      <c r="Q1876" t="s">
        <v>79</v>
      </c>
      <c r="R1876" t="s">
        <v>172</v>
      </c>
      <c r="S1876" t="s">
        <v>38</v>
      </c>
      <c r="T1876" t="s">
        <v>39</v>
      </c>
      <c r="U1876" t="s">
        <v>40</v>
      </c>
      <c r="V1876" t="s">
        <v>41</v>
      </c>
      <c r="W1876" t="s">
        <v>42</v>
      </c>
      <c r="X1876" t="s">
        <v>53</v>
      </c>
    </row>
    <row r="1877" spans="1:24" x14ac:dyDescent="0.45">
      <c r="A1877" t="s">
        <v>9514</v>
      </c>
      <c r="B1877">
        <v>2041</v>
      </c>
      <c r="C1877" t="s">
        <v>25</v>
      </c>
      <c r="D1877" t="s">
        <v>9515</v>
      </c>
      <c r="E1877" t="s">
        <v>9516</v>
      </c>
      <c r="F1877">
        <v>10.100199999999999</v>
      </c>
      <c r="G1877" s="45" t="s">
        <v>9517</v>
      </c>
      <c r="H1877" t="s">
        <v>9518</v>
      </c>
      <c r="I1877" s="6" t="s">
        <v>29</v>
      </c>
      <c r="J1877" t="s">
        <v>9519</v>
      </c>
      <c r="K1877" t="s">
        <v>31</v>
      </c>
      <c r="L1877" s="32" t="s">
        <v>7685</v>
      </c>
      <c r="M1877" t="str">
        <f>"https://onlinelibrary.wiley.com/page/journal/"&amp;G1877&amp;"/homepage/FundedAccess.html"</f>
        <v>https://onlinelibrary.wiley.com/page/journal/1521379X/homepage/FundedAccess.html</v>
      </c>
      <c r="N1877" t="s">
        <v>33</v>
      </c>
      <c r="O1877" t="s">
        <v>34</v>
      </c>
      <c r="P1877" t="s">
        <v>35</v>
      </c>
      <c r="Q1877" t="s">
        <v>61</v>
      </c>
      <c r="R1877" t="s">
        <v>172</v>
      </c>
      <c r="S1877" t="s">
        <v>38</v>
      </c>
      <c r="T1877" t="s">
        <v>93</v>
      </c>
      <c r="U1877" t="s">
        <v>9519</v>
      </c>
      <c r="V1877" t="s">
        <v>41</v>
      </c>
      <c r="W1877" t="s">
        <v>42</v>
      </c>
      <c r="X1877" t="s">
        <v>53</v>
      </c>
    </row>
    <row r="1878" spans="1:24" x14ac:dyDescent="0.45">
      <c r="A1878" t="s">
        <v>9520</v>
      </c>
      <c r="B1878" t="s">
        <v>25</v>
      </c>
      <c r="C1878" t="s">
        <v>25</v>
      </c>
      <c r="D1878" t="s">
        <v>9521</v>
      </c>
      <c r="E1878" t="s">
        <v>9521</v>
      </c>
      <c r="F1878">
        <v>10.100199999999999</v>
      </c>
      <c r="G1878" s="45">
        <v>20491573</v>
      </c>
      <c r="H1878" t="s">
        <v>9522</v>
      </c>
      <c r="I1878" s="6" t="s">
        <v>29</v>
      </c>
      <c r="J1878" t="s">
        <v>9523</v>
      </c>
      <c r="K1878" t="s">
        <v>31</v>
      </c>
      <c r="L1878" s="32" t="s">
        <v>6571</v>
      </c>
      <c r="M1878" t="str">
        <f>"https://onlinelibrary.wiley.com/page/journal/"&amp;G1878&amp;"/homepage/FundedAccess.html"</f>
        <v>https://onlinelibrary.wiley.com/page/journal/20491573/homepage/FundedAccess.html</v>
      </c>
      <c r="N1878" t="s">
        <v>33</v>
      </c>
      <c r="O1878" t="s">
        <v>34</v>
      </c>
      <c r="P1878" t="s">
        <v>35</v>
      </c>
      <c r="Q1878" t="s">
        <v>61</v>
      </c>
      <c r="R1878" t="s">
        <v>50</v>
      </c>
      <c r="S1878" t="s">
        <v>38</v>
      </c>
      <c r="T1878" t="s">
        <v>39</v>
      </c>
      <c r="U1878" t="s">
        <v>40</v>
      </c>
      <c r="V1878" t="s">
        <v>41</v>
      </c>
      <c r="W1878" t="s">
        <v>42</v>
      </c>
      <c r="X1878" t="s">
        <v>53</v>
      </c>
    </row>
    <row r="1879" spans="1:24" x14ac:dyDescent="0.45">
      <c r="A1879" t="s">
        <v>9524</v>
      </c>
      <c r="B1879" t="s">
        <v>25</v>
      </c>
      <c r="C1879" t="s">
        <v>25</v>
      </c>
      <c r="D1879" t="s">
        <v>9525</v>
      </c>
      <c r="E1879" t="s">
        <v>9526</v>
      </c>
      <c r="F1879">
        <v>10.1111</v>
      </c>
      <c r="G1879" s="45">
        <v>14679574</v>
      </c>
      <c r="H1879" t="s">
        <v>9527</v>
      </c>
      <c r="I1879" s="6" t="s">
        <v>29</v>
      </c>
      <c r="J1879" t="s">
        <v>9528</v>
      </c>
      <c r="K1879" t="s">
        <v>31</v>
      </c>
      <c r="L1879" s="32" t="s">
        <v>236</v>
      </c>
      <c r="M1879" t="str">
        <f>"https://onlinelibrary.wiley.com/page/journal/"&amp;G1879&amp;"/homepage/FundedAccess.html"</f>
        <v>https://onlinelibrary.wiley.com/page/journal/14679574/homepage/FundedAccess.html</v>
      </c>
      <c r="N1879" t="s">
        <v>33</v>
      </c>
      <c r="O1879" t="s">
        <v>34</v>
      </c>
      <c r="P1879" t="s">
        <v>35</v>
      </c>
      <c r="Q1879" t="s">
        <v>36</v>
      </c>
      <c r="R1879" t="s">
        <v>172</v>
      </c>
      <c r="S1879" t="s">
        <v>38</v>
      </c>
      <c r="T1879" t="s">
        <v>39</v>
      </c>
      <c r="U1879" t="s">
        <v>40</v>
      </c>
      <c r="V1879" t="s">
        <v>80</v>
      </c>
      <c r="W1879" t="s">
        <v>42</v>
      </c>
      <c r="X1879" t="s">
        <v>53</v>
      </c>
    </row>
    <row r="1880" spans="1:24" x14ac:dyDescent="0.45">
      <c r="A1880" t="s">
        <v>9529</v>
      </c>
      <c r="B1880" t="s">
        <v>25</v>
      </c>
      <c r="C1880" t="s">
        <v>25</v>
      </c>
      <c r="D1880" t="s">
        <v>9530</v>
      </c>
      <c r="E1880" t="s">
        <v>9531</v>
      </c>
      <c r="F1880">
        <v>10.100199999999999</v>
      </c>
      <c r="G1880" s="45">
        <v>19321872</v>
      </c>
      <c r="H1880" t="s">
        <v>9532</v>
      </c>
      <c r="I1880" s="6" t="s">
        <v>29</v>
      </c>
      <c r="J1880" t="s">
        <v>9533</v>
      </c>
      <c r="K1880" t="s">
        <v>31</v>
      </c>
      <c r="L1880" s="32" t="s">
        <v>1430</v>
      </c>
      <c r="M1880" t="str">
        <f>"https://onlinelibrary.wiley.com/page/journal/"&amp;G1880&amp;"/homepage/FundedAccess.html"</f>
        <v>https://onlinelibrary.wiley.com/page/journal/19321872/homepage/FundedAccess.html</v>
      </c>
      <c r="N1880" t="s">
        <v>33</v>
      </c>
      <c r="O1880" t="s">
        <v>34</v>
      </c>
      <c r="P1880" t="s">
        <v>35</v>
      </c>
      <c r="Q1880" t="s">
        <v>61</v>
      </c>
      <c r="R1880" t="s">
        <v>80</v>
      </c>
      <c r="S1880" t="s">
        <v>38</v>
      </c>
      <c r="T1880" t="s">
        <v>39</v>
      </c>
      <c r="U1880" t="s">
        <v>40</v>
      </c>
      <c r="V1880" t="s">
        <v>41</v>
      </c>
      <c r="W1880" t="s">
        <v>42</v>
      </c>
      <c r="X1880" t="s">
        <v>53</v>
      </c>
    </row>
    <row r="1881" spans="1:24" x14ac:dyDescent="0.45">
      <c r="A1881" t="s">
        <v>9534</v>
      </c>
      <c r="B1881" t="s">
        <v>25</v>
      </c>
      <c r="C1881" t="s">
        <v>25</v>
      </c>
      <c r="D1881" t="s">
        <v>9535</v>
      </c>
      <c r="E1881" t="s">
        <v>9536</v>
      </c>
      <c r="F1881">
        <v>10.100199999999999</v>
      </c>
      <c r="G1881" s="45">
        <v>10970258</v>
      </c>
      <c r="H1881" t="s">
        <v>9537</v>
      </c>
      <c r="I1881" s="6" t="s">
        <v>29</v>
      </c>
      <c r="J1881" t="s">
        <v>9538</v>
      </c>
      <c r="K1881" t="s">
        <v>31</v>
      </c>
      <c r="L1881" s="32" t="s">
        <v>10231</v>
      </c>
      <c r="M1881" t="str">
        <f>"https://onlinelibrary.wiley.com/page/journal/"&amp;G1881&amp;"/homepage/FundedAccess.html"</f>
        <v>https://onlinelibrary.wiley.com/page/journal/10970258/homepage/FundedAccess.html</v>
      </c>
      <c r="N1881" t="s">
        <v>33</v>
      </c>
      <c r="O1881" t="s">
        <v>34</v>
      </c>
      <c r="P1881" t="s">
        <v>35</v>
      </c>
      <c r="Q1881" t="s">
        <v>61</v>
      </c>
      <c r="R1881" t="s">
        <v>50</v>
      </c>
      <c r="S1881" t="s">
        <v>38</v>
      </c>
      <c r="T1881" t="s">
        <v>39</v>
      </c>
      <c r="U1881" t="s">
        <v>40</v>
      </c>
      <c r="V1881" t="s">
        <v>41</v>
      </c>
      <c r="W1881" t="s">
        <v>42</v>
      </c>
      <c r="X1881" t="s">
        <v>53</v>
      </c>
    </row>
    <row r="1882" spans="1:24" x14ac:dyDescent="0.45">
      <c r="A1882" t="s">
        <v>9539</v>
      </c>
      <c r="B1882">
        <v>2489</v>
      </c>
      <c r="C1882" t="s">
        <v>25</v>
      </c>
      <c r="D1882" t="s">
        <v>9540</v>
      </c>
      <c r="E1882" t="s">
        <v>9541</v>
      </c>
      <c r="F1882">
        <v>10.100199999999999</v>
      </c>
      <c r="G1882" s="45">
        <v>18670539</v>
      </c>
      <c r="H1882" t="s">
        <v>9542</v>
      </c>
      <c r="I1882" t="s">
        <v>86</v>
      </c>
      <c r="J1882" t="s">
        <v>77</v>
      </c>
      <c r="K1882" t="s">
        <v>31</v>
      </c>
      <c r="L1882" s="32" t="s">
        <v>695</v>
      </c>
      <c r="M1882" t="s">
        <v>77</v>
      </c>
      <c r="N1882" t="s">
        <v>78</v>
      </c>
      <c r="O1882" t="s">
        <v>34</v>
      </c>
      <c r="P1882" t="s">
        <v>102</v>
      </c>
      <c r="Q1882" t="s">
        <v>79</v>
      </c>
      <c r="R1882" t="s">
        <v>172</v>
      </c>
      <c r="S1882" t="s">
        <v>38</v>
      </c>
      <c r="T1882" t="s">
        <v>39</v>
      </c>
      <c r="U1882" t="s">
        <v>40</v>
      </c>
      <c r="V1882" t="s">
        <v>41</v>
      </c>
      <c r="W1882" t="s">
        <v>42</v>
      </c>
      <c r="X1882" t="s">
        <v>115</v>
      </c>
    </row>
    <row r="1883" spans="1:24" x14ac:dyDescent="0.45">
      <c r="A1883" t="s">
        <v>9543</v>
      </c>
      <c r="B1883">
        <v>2520</v>
      </c>
      <c r="C1883" t="s">
        <v>25</v>
      </c>
      <c r="D1883" t="s">
        <v>9544</v>
      </c>
      <c r="E1883" t="s">
        <v>9545</v>
      </c>
      <c r="F1883">
        <v>10.100199999999999</v>
      </c>
      <c r="G1883" s="45" t="s">
        <v>9546</v>
      </c>
      <c r="H1883" t="s">
        <v>9547</v>
      </c>
      <c r="I1883" s="6" t="s">
        <v>29</v>
      </c>
      <c r="J1883" t="s">
        <v>9548</v>
      </c>
      <c r="K1883" t="s">
        <v>31</v>
      </c>
      <c r="L1883" s="32" t="s">
        <v>152</v>
      </c>
      <c r="M1883" t="str">
        <f>"https://onlinelibrary.wiley.com/page/journal/"&amp;G1883&amp;"/homepage/FundedAccess.html"</f>
        <v>https://onlinelibrary.wiley.com/page/journal/1869344X/homepage/FundedAccess.html</v>
      </c>
      <c r="N1883" t="s">
        <v>78</v>
      </c>
      <c r="O1883" t="s">
        <v>34</v>
      </c>
      <c r="P1883" t="s">
        <v>102</v>
      </c>
      <c r="Q1883" t="s">
        <v>61</v>
      </c>
      <c r="R1883" t="s">
        <v>172</v>
      </c>
      <c r="S1883" t="s">
        <v>38</v>
      </c>
      <c r="T1883" t="s">
        <v>39</v>
      </c>
      <c r="U1883" t="s">
        <v>9549</v>
      </c>
      <c r="V1883" t="s">
        <v>41</v>
      </c>
      <c r="W1883" t="s">
        <v>42</v>
      </c>
      <c r="X1883" t="s">
        <v>53</v>
      </c>
    </row>
    <row r="1884" spans="1:24" x14ac:dyDescent="0.45">
      <c r="A1884" s="38" t="s">
        <v>9550</v>
      </c>
      <c r="B1884" t="s">
        <v>9550</v>
      </c>
      <c r="E1884">
        <v>16879678</v>
      </c>
      <c r="G1884" s="45">
        <v>16879678</v>
      </c>
      <c r="H1884" t="s">
        <v>9551</v>
      </c>
      <c r="I1884" t="s">
        <v>46</v>
      </c>
      <c r="J1884" t="s">
        <v>9552</v>
      </c>
      <c r="K1884" s="9" t="s">
        <v>48</v>
      </c>
      <c r="L1884" s="32" t="s">
        <v>10215</v>
      </c>
      <c r="M1884" t="s">
        <v>9552</v>
      </c>
      <c r="N1884" t="s">
        <v>46</v>
      </c>
      <c r="O1884" t="s">
        <v>34</v>
      </c>
      <c r="P1884" t="s">
        <v>35</v>
      </c>
      <c r="Q1884" t="s">
        <v>49</v>
      </c>
      <c r="R1884" t="s">
        <v>50</v>
      </c>
      <c r="S1884" t="s">
        <v>51</v>
      </c>
      <c r="T1884" t="s">
        <v>39</v>
      </c>
      <c r="U1884" t="s">
        <v>9553</v>
      </c>
      <c r="V1884" t="s">
        <v>41</v>
      </c>
      <c r="W1884" t="s">
        <v>9553</v>
      </c>
      <c r="X1884" t="s">
        <v>53</v>
      </c>
    </row>
    <row r="1885" spans="1:24" x14ac:dyDescent="0.45">
      <c r="A1885" t="s">
        <v>9554</v>
      </c>
      <c r="B1885" t="s">
        <v>9555</v>
      </c>
      <c r="C1885" t="s">
        <v>25</v>
      </c>
      <c r="D1885" t="s">
        <v>9556</v>
      </c>
      <c r="E1885" t="s">
        <v>9557</v>
      </c>
      <c r="F1885">
        <v>10.1111</v>
      </c>
      <c r="G1885" s="45">
        <v>14751305</v>
      </c>
      <c r="H1885" t="s">
        <v>9558</v>
      </c>
      <c r="I1885" s="6" t="s">
        <v>29</v>
      </c>
      <c r="J1885" t="s">
        <v>9559</v>
      </c>
      <c r="K1885" t="s">
        <v>31</v>
      </c>
      <c r="L1885" s="32" t="s">
        <v>2087</v>
      </c>
      <c r="M1885" t="str">
        <f>"https://onlinelibrary.wiley.com/page/journal/"&amp;G1885&amp;"/homepage/FundedAccess.html"</f>
        <v>https://onlinelibrary.wiley.com/page/journal/14751305/homepage/FundedAccess.html</v>
      </c>
      <c r="N1885" t="s">
        <v>33</v>
      </c>
      <c r="O1885" t="s">
        <v>34</v>
      </c>
      <c r="P1885" t="s">
        <v>35</v>
      </c>
      <c r="Q1885" t="s">
        <v>61</v>
      </c>
      <c r="R1885" t="s">
        <v>172</v>
      </c>
      <c r="S1885" t="s">
        <v>38</v>
      </c>
      <c r="T1885" t="s">
        <v>39</v>
      </c>
      <c r="U1885" t="s">
        <v>40</v>
      </c>
      <c r="V1885" t="s">
        <v>41</v>
      </c>
      <c r="W1885" t="s">
        <v>42</v>
      </c>
      <c r="X1885" t="s">
        <v>53</v>
      </c>
    </row>
    <row r="1886" spans="1:24" x14ac:dyDescent="0.45">
      <c r="A1886" t="s">
        <v>6897</v>
      </c>
      <c r="B1886" t="s">
        <v>25</v>
      </c>
      <c r="C1886" t="s">
        <v>25</v>
      </c>
      <c r="D1886" t="s">
        <v>9560</v>
      </c>
      <c r="E1886" t="s">
        <v>9561</v>
      </c>
      <c r="F1886">
        <v>10.100199999999999</v>
      </c>
      <c r="G1886" s="45">
        <v>10991697</v>
      </c>
      <c r="H1886" t="s">
        <v>9562</v>
      </c>
      <c r="I1886" s="6" t="s">
        <v>29</v>
      </c>
      <c r="J1886" t="s">
        <v>77</v>
      </c>
      <c r="K1886" t="s">
        <v>9563</v>
      </c>
      <c r="L1886" s="32" t="s">
        <v>1592</v>
      </c>
      <c r="M1886" t="s">
        <v>77</v>
      </c>
      <c r="N1886" t="s">
        <v>33</v>
      </c>
      <c r="O1886" t="s">
        <v>34</v>
      </c>
      <c r="P1886" t="s">
        <v>79</v>
      </c>
      <c r="Q1886" t="s">
        <v>79</v>
      </c>
      <c r="R1886" t="s">
        <v>50</v>
      </c>
      <c r="S1886" t="s">
        <v>38</v>
      </c>
      <c r="T1886" t="s">
        <v>39</v>
      </c>
      <c r="U1886" t="s">
        <v>40</v>
      </c>
      <c r="V1886" t="s">
        <v>41</v>
      </c>
      <c r="W1886" t="s">
        <v>42</v>
      </c>
      <c r="X1886" t="s">
        <v>43</v>
      </c>
    </row>
    <row r="1887" spans="1:24" x14ac:dyDescent="0.45">
      <c r="A1887" t="s">
        <v>9564</v>
      </c>
      <c r="B1887" t="s">
        <v>25</v>
      </c>
      <c r="C1887" t="s">
        <v>25</v>
      </c>
      <c r="D1887" t="s">
        <v>25</v>
      </c>
      <c r="E1887" t="s">
        <v>9565</v>
      </c>
      <c r="F1887">
        <v>10.100199999999999</v>
      </c>
      <c r="G1887" s="45">
        <v>23254750</v>
      </c>
      <c r="H1887" t="s">
        <v>9566</v>
      </c>
      <c r="I1887" t="s">
        <v>86</v>
      </c>
      <c r="J1887" t="s">
        <v>77</v>
      </c>
      <c r="K1887" t="s">
        <v>77</v>
      </c>
      <c r="L1887" s="32" t="s">
        <v>77</v>
      </c>
      <c r="M1887" t="s">
        <v>77</v>
      </c>
      <c r="N1887" t="s">
        <v>78</v>
      </c>
      <c r="O1887" t="s">
        <v>34</v>
      </c>
      <c r="P1887" t="s">
        <v>35</v>
      </c>
      <c r="Q1887" t="s">
        <v>1330</v>
      </c>
      <c r="R1887" t="s">
        <v>172</v>
      </c>
      <c r="S1887" t="s">
        <v>38</v>
      </c>
      <c r="T1887" t="s">
        <v>39</v>
      </c>
      <c r="U1887" t="s">
        <v>40</v>
      </c>
      <c r="V1887" t="s">
        <v>81</v>
      </c>
      <c r="W1887" t="s">
        <v>42</v>
      </c>
      <c r="X1887" t="s">
        <v>115</v>
      </c>
    </row>
    <row r="1888" spans="1:24" x14ac:dyDescent="0.45">
      <c r="A1888" t="s">
        <v>9567</v>
      </c>
      <c r="B1888" t="s">
        <v>25</v>
      </c>
      <c r="C1888" t="s">
        <v>25</v>
      </c>
      <c r="D1888" t="s">
        <v>9568</v>
      </c>
      <c r="E1888" t="s">
        <v>9569</v>
      </c>
      <c r="F1888">
        <v>10.100199999999999</v>
      </c>
      <c r="G1888" s="45" t="s">
        <v>9570</v>
      </c>
      <c r="H1888" t="s">
        <v>9571</v>
      </c>
      <c r="I1888" s="6" t="s">
        <v>29</v>
      </c>
      <c r="J1888" t="s">
        <v>9572</v>
      </c>
      <c r="K1888" t="s">
        <v>31</v>
      </c>
      <c r="L1888" s="32" t="s">
        <v>724</v>
      </c>
      <c r="M1888" t="str">
        <f>"http://onlinelibrary.wiley.com/page/journal/"&amp;G1888&amp;"/homepage/FundedAccess.html"</f>
        <v>http://onlinelibrary.wiley.com/page/journal/1932443X/homepage/FundedAccess.html</v>
      </c>
      <c r="N1888" t="s">
        <v>33</v>
      </c>
      <c r="O1888" t="s">
        <v>34</v>
      </c>
      <c r="P1888" t="s">
        <v>35</v>
      </c>
      <c r="Q1888" t="s">
        <v>36</v>
      </c>
      <c r="R1888" t="s">
        <v>172</v>
      </c>
      <c r="S1888" t="s">
        <v>38</v>
      </c>
      <c r="T1888" t="s">
        <v>39</v>
      </c>
      <c r="U1888" t="s">
        <v>40</v>
      </c>
      <c r="V1888" t="s">
        <v>80</v>
      </c>
      <c r="W1888" t="s">
        <v>42</v>
      </c>
      <c r="X1888" t="s">
        <v>43</v>
      </c>
    </row>
    <row r="1889" spans="1:24" x14ac:dyDescent="0.45">
      <c r="A1889" t="s">
        <v>9573</v>
      </c>
      <c r="B1889" t="s">
        <v>25</v>
      </c>
      <c r="C1889" t="s">
        <v>25</v>
      </c>
      <c r="D1889" t="s">
        <v>9574</v>
      </c>
      <c r="E1889" t="s">
        <v>9575</v>
      </c>
      <c r="F1889">
        <v>10.100199999999999</v>
      </c>
      <c r="G1889" s="45">
        <v>10970266</v>
      </c>
      <c r="H1889" t="s">
        <v>9576</v>
      </c>
      <c r="I1889" s="6" t="s">
        <v>29</v>
      </c>
      <c r="J1889" t="s">
        <v>9577</v>
      </c>
      <c r="K1889" t="s">
        <v>31</v>
      </c>
      <c r="L1889" s="32" t="s">
        <v>718</v>
      </c>
      <c r="M1889" t="str">
        <f>"http://onlinelibrary.wiley.com/page/journal/"&amp;G1889&amp;"/homepage/FundedAccess.html"</f>
        <v>http://onlinelibrary.wiley.com/page/journal/10970266/homepage/FundedAccess.html</v>
      </c>
      <c r="N1889" t="s">
        <v>33</v>
      </c>
      <c r="O1889" t="s">
        <v>34</v>
      </c>
      <c r="P1889" t="s">
        <v>35</v>
      </c>
      <c r="Q1889" t="s">
        <v>36</v>
      </c>
      <c r="R1889" t="s">
        <v>172</v>
      </c>
      <c r="S1889" t="s">
        <v>38</v>
      </c>
      <c r="T1889" t="s">
        <v>39</v>
      </c>
      <c r="U1889" t="s">
        <v>40</v>
      </c>
      <c r="V1889" t="s">
        <v>81</v>
      </c>
      <c r="W1889" t="s">
        <v>42</v>
      </c>
      <c r="X1889" t="s">
        <v>43</v>
      </c>
    </row>
    <row r="1890" spans="1:24" x14ac:dyDescent="0.45">
      <c r="A1890" t="s">
        <v>9578</v>
      </c>
      <c r="B1890" t="s">
        <v>25</v>
      </c>
      <c r="C1890" t="s">
        <v>25</v>
      </c>
      <c r="D1890" t="s">
        <v>9579</v>
      </c>
      <c r="E1890" t="s">
        <v>9580</v>
      </c>
      <c r="F1890">
        <v>10.100199999999999</v>
      </c>
      <c r="G1890" s="45">
        <v>15322998</v>
      </c>
      <c r="H1890" t="s">
        <v>9581</v>
      </c>
      <c r="I1890" s="6" t="s">
        <v>29</v>
      </c>
      <c r="J1890" t="s">
        <v>9582</v>
      </c>
      <c r="K1890" t="s">
        <v>31</v>
      </c>
      <c r="L1890" s="32" t="s">
        <v>5226</v>
      </c>
      <c r="M1890" t="str">
        <f>"http://onlinelibrary.wiley.com/page/journal/"&amp;G1890&amp;"/homepage/FundedAccess.html"</f>
        <v>http://onlinelibrary.wiley.com/page/journal/15322998/homepage/FundedAccess.html</v>
      </c>
      <c r="N1890" t="s">
        <v>33</v>
      </c>
      <c r="O1890" t="s">
        <v>34</v>
      </c>
      <c r="P1890" t="s">
        <v>35</v>
      </c>
      <c r="Q1890" t="s">
        <v>61</v>
      </c>
      <c r="R1890" t="s">
        <v>172</v>
      </c>
      <c r="S1890" t="s">
        <v>38</v>
      </c>
      <c r="T1890" t="s">
        <v>39</v>
      </c>
      <c r="U1890" t="s">
        <v>40</v>
      </c>
      <c r="V1890" t="s">
        <v>41</v>
      </c>
      <c r="W1890" t="s">
        <v>42</v>
      </c>
      <c r="X1890" t="s">
        <v>43</v>
      </c>
    </row>
    <row r="1891" spans="1:24" x14ac:dyDescent="0.45">
      <c r="A1891" s="38" t="s">
        <v>9348</v>
      </c>
      <c r="B1891" t="s">
        <v>9348</v>
      </c>
      <c r="E1891">
        <v>20420056</v>
      </c>
      <c r="G1891" s="45">
        <v>20420056</v>
      </c>
      <c r="H1891" t="s">
        <v>9583</v>
      </c>
      <c r="I1891" t="s">
        <v>46</v>
      </c>
      <c r="J1891" t="s">
        <v>9584</v>
      </c>
      <c r="K1891" s="9" t="s">
        <v>48</v>
      </c>
      <c r="L1891" s="32" t="s">
        <v>4112</v>
      </c>
      <c r="M1891" t="s">
        <v>9584</v>
      </c>
      <c r="N1891" t="s">
        <v>46</v>
      </c>
      <c r="O1891" t="s">
        <v>34</v>
      </c>
      <c r="P1891" t="s">
        <v>35</v>
      </c>
      <c r="Q1891" t="s">
        <v>49</v>
      </c>
      <c r="R1891" t="s">
        <v>50</v>
      </c>
      <c r="S1891" t="s">
        <v>51</v>
      </c>
      <c r="T1891" t="s">
        <v>39</v>
      </c>
      <c r="U1891" t="s">
        <v>9585</v>
      </c>
      <c r="V1891" t="s">
        <v>41</v>
      </c>
      <c r="W1891" t="s">
        <v>9585</v>
      </c>
      <c r="X1891" t="s">
        <v>53</v>
      </c>
    </row>
    <row r="1892" spans="1:24" x14ac:dyDescent="0.45">
      <c r="A1892" t="s">
        <v>9586</v>
      </c>
      <c r="B1892">
        <v>2084</v>
      </c>
      <c r="C1892" t="s">
        <v>25</v>
      </c>
      <c r="D1892" t="s">
        <v>9587</v>
      </c>
      <c r="E1892" t="s">
        <v>9588</v>
      </c>
      <c r="F1892">
        <v>10.100199999999999</v>
      </c>
      <c r="G1892" s="45">
        <v>17517648</v>
      </c>
      <c r="H1892" t="s">
        <v>9589</v>
      </c>
      <c r="I1892" s="6" t="s">
        <v>29</v>
      </c>
      <c r="J1892" t="s">
        <v>9590</v>
      </c>
      <c r="K1892" t="s">
        <v>31</v>
      </c>
      <c r="L1892" s="32" t="s">
        <v>10223</v>
      </c>
      <c r="M1892" t="str">
        <f>"http://onlinelibrary.wiley.com/page/journal/"&amp;G1892&amp;"/homepage/FundedAccess.html"</f>
        <v>http://onlinelibrary.wiley.com/page/journal/17517648/homepage/FundedAccess.html</v>
      </c>
      <c r="N1892" t="s">
        <v>33</v>
      </c>
      <c r="O1892" t="s">
        <v>34</v>
      </c>
      <c r="P1892" t="s">
        <v>102</v>
      </c>
      <c r="Q1892" t="s">
        <v>79</v>
      </c>
      <c r="R1892" t="s">
        <v>50</v>
      </c>
      <c r="S1892" t="s">
        <v>38</v>
      </c>
      <c r="T1892" t="s">
        <v>39</v>
      </c>
      <c r="U1892" t="s">
        <v>9591</v>
      </c>
      <c r="V1892" t="s">
        <v>41</v>
      </c>
      <c r="W1892" t="s">
        <v>42</v>
      </c>
      <c r="X1892" t="s">
        <v>53</v>
      </c>
    </row>
    <row r="1893" spans="1:24" x14ac:dyDescent="0.45">
      <c r="A1893" s="38" t="s">
        <v>9592</v>
      </c>
      <c r="B1893" t="s">
        <v>9592</v>
      </c>
      <c r="E1893">
        <v>15452263</v>
      </c>
      <c r="G1893" s="45">
        <v>15452263</v>
      </c>
      <c r="H1893" t="s">
        <v>9593</v>
      </c>
      <c r="I1893" t="s">
        <v>46</v>
      </c>
      <c r="J1893" t="s">
        <v>9594</v>
      </c>
      <c r="K1893" s="9" t="s">
        <v>48</v>
      </c>
      <c r="L1893" s="32" t="s">
        <v>4615</v>
      </c>
      <c r="M1893" t="s">
        <v>9594</v>
      </c>
      <c r="N1893" t="s">
        <v>46</v>
      </c>
      <c r="O1893" t="s">
        <v>34</v>
      </c>
      <c r="P1893" t="s">
        <v>35</v>
      </c>
      <c r="Q1893" t="s">
        <v>49</v>
      </c>
      <c r="R1893" t="s">
        <v>50</v>
      </c>
      <c r="S1893" t="s">
        <v>51</v>
      </c>
      <c r="T1893" t="s">
        <v>39</v>
      </c>
      <c r="U1893" t="s">
        <v>9595</v>
      </c>
      <c r="V1893" t="s">
        <v>41</v>
      </c>
      <c r="W1893" t="s">
        <v>9595</v>
      </c>
      <c r="X1893" t="s">
        <v>53</v>
      </c>
    </row>
    <row r="1894" spans="1:24" x14ac:dyDescent="0.45">
      <c r="A1894" t="s">
        <v>9596</v>
      </c>
      <c r="B1894" t="s">
        <v>25</v>
      </c>
      <c r="C1894" t="s">
        <v>25</v>
      </c>
      <c r="D1894" t="s">
        <v>9597</v>
      </c>
      <c r="E1894" t="s">
        <v>9598</v>
      </c>
      <c r="F1894">
        <v>10.100199999999999</v>
      </c>
      <c r="G1894" s="45">
        <v>15417808</v>
      </c>
      <c r="H1894" t="s">
        <v>9599</v>
      </c>
      <c r="I1894" s="6" t="s">
        <v>29</v>
      </c>
      <c r="J1894" t="s">
        <v>9600</v>
      </c>
      <c r="K1894" t="s">
        <v>31</v>
      </c>
      <c r="L1894" s="32" t="s">
        <v>5308</v>
      </c>
      <c r="M1894" t="str">
        <f>"http://onlinelibrary.wiley.com/page/journal/"&amp;G1894&amp;"/homepage/FundedAccess.html"</f>
        <v>http://onlinelibrary.wiley.com/page/journal/15417808/homepage/FundedAccess.html</v>
      </c>
      <c r="N1894" t="s">
        <v>33</v>
      </c>
      <c r="O1894" t="s">
        <v>34</v>
      </c>
      <c r="P1894" t="s">
        <v>35</v>
      </c>
      <c r="Q1894" t="s">
        <v>61</v>
      </c>
      <c r="R1894" t="s">
        <v>172</v>
      </c>
      <c r="S1894" t="s">
        <v>38</v>
      </c>
      <c r="T1894" t="s">
        <v>39</v>
      </c>
      <c r="U1894" t="s">
        <v>40</v>
      </c>
      <c r="V1894" t="s">
        <v>41</v>
      </c>
      <c r="W1894" t="s">
        <v>42</v>
      </c>
      <c r="X1894" t="s">
        <v>53</v>
      </c>
    </row>
    <row r="1895" spans="1:24" x14ac:dyDescent="0.45">
      <c r="A1895" t="s">
        <v>9601</v>
      </c>
      <c r="B1895" t="s">
        <v>25</v>
      </c>
      <c r="C1895" t="s">
        <v>25</v>
      </c>
      <c r="D1895" t="s">
        <v>9602</v>
      </c>
      <c r="E1895" t="s">
        <v>9603</v>
      </c>
      <c r="F1895">
        <v>10.100199999999999</v>
      </c>
      <c r="G1895" s="45">
        <v>19437552</v>
      </c>
      <c r="H1895" t="s">
        <v>9604</v>
      </c>
      <c r="I1895" t="s">
        <v>86</v>
      </c>
      <c r="J1895" t="s">
        <v>77</v>
      </c>
      <c r="K1895" t="s">
        <v>486</v>
      </c>
      <c r="L1895" s="32" t="s">
        <v>77</v>
      </c>
      <c r="M1895" t="s">
        <v>77</v>
      </c>
      <c r="N1895" t="s">
        <v>33</v>
      </c>
      <c r="O1895" t="s">
        <v>34</v>
      </c>
      <c r="P1895" t="s">
        <v>35</v>
      </c>
      <c r="Q1895" t="s">
        <v>61</v>
      </c>
      <c r="R1895" t="s">
        <v>172</v>
      </c>
      <c r="S1895" t="s">
        <v>38</v>
      </c>
      <c r="T1895" t="s">
        <v>39</v>
      </c>
      <c r="U1895" t="s">
        <v>40</v>
      </c>
      <c r="V1895" t="s">
        <v>81</v>
      </c>
      <c r="W1895" t="s">
        <v>42</v>
      </c>
      <c r="X1895" t="s">
        <v>115</v>
      </c>
    </row>
    <row r="1896" spans="1:24" x14ac:dyDescent="0.45">
      <c r="A1896" t="s">
        <v>9605</v>
      </c>
      <c r="B1896" t="s">
        <v>25</v>
      </c>
      <c r="C1896" t="s">
        <v>25</v>
      </c>
      <c r="D1896" t="s">
        <v>9606</v>
      </c>
      <c r="E1896" t="s">
        <v>9607</v>
      </c>
      <c r="F1896">
        <v>10.1111</v>
      </c>
      <c r="G1896" s="45">
        <v>14679582</v>
      </c>
      <c r="H1896" t="s">
        <v>9608</v>
      </c>
      <c r="I1896" s="6" t="s">
        <v>29</v>
      </c>
      <c r="J1896" t="s">
        <v>9609</v>
      </c>
      <c r="K1896" t="s">
        <v>31</v>
      </c>
      <c r="L1896" s="32" t="s">
        <v>5250</v>
      </c>
      <c r="M1896" t="str">
        <f>"http://onlinelibrary.wiley.com/page/journal/"&amp;G1896&amp;"/homepage/FundedAccess.html"</f>
        <v>http://onlinelibrary.wiley.com/page/journal/14679582/homepage/FundedAccess.html</v>
      </c>
      <c r="N1896" t="s">
        <v>33</v>
      </c>
      <c r="O1896" t="s">
        <v>34</v>
      </c>
      <c r="P1896" t="s">
        <v>35</v>
      </c>
      <c r="Q1896" t="s">
        <v>36</v>
      </c>
      <c r="R1896" t="s">
        <v>172</v>
      </c>
      <c r="S1896" t="s">
        <v>38</v>
      </c>
      <c r="T1896" t="s">
        <v>39</v>
      </c>
      <c r="U1896" t="s">
        <v>40</v>
      </c>
      <c r="V1896" t="s">
        <v>41</v>
      </c>
      <c r="W1896" t="s">
        <v>42</v>
      </c>
      <c r="X1896" t="s">
        <v>115</v>
      </c>
    </row>
    <row r="1897" spans="1:24" x14ac:dyDescent="0.45">
      <c r="A1897" t="s">
        <v>9610</v>
      </c>
      <c r="B1897" t="s">
        <v>25</v>
      </c>
      <c r="C1897" t="s">
        <v>25</v>
      </c>
      <c r="D1897" t="s">
        <v>9611</v>
      </c>
      <c r="E1897" t="s">
        <v>9612</v>
      </c>
      <c r="F1897">
        <v>10.1111</v>
      </c>
      <c r="G1897" s="45">
        <v>14679590</v>
      </c>
      <c r="H1897" t="s">
        <v>9613</v>
      </c>
      <c r="I1897" s="6" t="s">
        <v>29</v>
      </c>
      <c r="J1897" t="s">
        <v>9614</v>
      </c>
      <c r="K1897" t="s">
        <v>31</v>
      </c>
      <c r="L1897" s="32" t="s">
        <v>1513</v>
      </c>
      <c r="M1897" t="str">
        <f>"http://onlinelibrary.wiley.com/page/journal/"&amp;G1897&amp;"/homepage/FundedAccess.html"</f>
        <v>http://onlinelibrary.wiley.com/page/journal/14679590/homepage/FundedAccess.html</v>
      </c>
      <c r="N1897" t="s">
        <v>33</v>
      </c>
      <c r="O1897" t="s">
        <v>34</v>
      </c>
      <c r="P1897" t="s">
        <v>35</v>
      </c>
      <c r="Q1897" t="s">
        <v>61</v>
      </c>
      <c r="R1897" t="s">
        <v>172</v>
      </c>
      <c r="S1897" t="s">
        <v>38</v>
      </c>
      <c r="T1897" t="s">
        <v>39</v>
      </c>
      <c r="U1897" t="s">
        <v>40</v>
      </c>
      <c r="V1897" t="s">
        <v>41</v>
      </c>
      <c r="W1897" t="s">
        <v>42</v>
      </c>
      <c r="X1897" t="s">
        <v>53</v>
      </c>
    </row>
    <row r="1898" spans="1:24" x14ac:dyDescent="0.45">
      <c r="A1898" t="s">
        <v>9615</v>
      </c>
      <c r="B1898" t="s">
        <v>25</v>
      </c>
      <c r="C1898" t="s">
        <v>25</v>
      </c>
      <c r="D1898" t="s">
        <v>9616</v>
      </c>
      <c r="E1898" t="s">
        <v>9617</v>
      </c>
      <c r="F1898">
        <v>10.1111</v>
      </c>
      <c r="G1898" s="45">
        <v>17549469</v>
      </c>
      <c r="H1898" t="s">
        <v>9618</v>
      </c>
      <c r="I1898" s="6" t="s">
        <v>29</v>
      </c>
      <c r="J1898" t="s">
        <v>77</v>
      </c>
      <c r="K1898" t="s">
        <v>31</v>
      </c>
      <c r="L1898" s="32" t="s">
        <v>3355</v>
      </c>
      <c r="M1898" t="s">
        <v>77</v>
      </c>
      <c r="N1898" t="s">
        <v>33</v>
      </c>
      <c r="O1898" t="s">
        <v>34</v>
      </c>
      <c r="P1898" t="s">
        <v>35</v>
      </c>
      <c r="Q1898" t="s">
        <v>36</v>
      </c>
      <c r="R1898" t="s">
        <v>172</v>
      </c>
      <c r="S1898" t="s">
        <v>38</v>
      </c>
      <c r="T1898" t="s">
        <v>39</v>
      </c>
      <c r="U1898" t="s">
        <v>40</v>
      </c>
      <c r="V1898" t="s">
        <v>80</v>
      </c>
      <c r="W1898" t="s">
        <v>42</v>
      </c>
      <c r="X1898" t="s">
        <v>43</v>
      </c>
    </row>
    <row r="1899" spans="1:24" x14ac:dyDescent="0.45">
      <c r="A1899" t="s">
        <v>9619</v>
      </c>
      <c r="B1899" t="s">
        <v>25</v>
      </c>
      <c r="C1899" t="s">
        <v>25</v>
      </c>
      <c r="D1899" t="s">
        <v>9620</v>
      </c>
      <c r="E1899" t="s">
        <v>9621</v>
      </c>
      <c r="F1899">
        <v>10.1111</v>
      </c>
      <c r="G1899" s="45">
        <v>17284465</v>
      </c>
      <c r="H1899" t="s">
        <v>9622</v>
      </c>
      <c r="I1899" s="6" t="s">
        <v>29</v>
      </c>
      <c r="J1899" t="s">
        <v>9623</v>
      </c>
      <c r="K1899" t="s">
        <v>31</v>
      </c>
      <c r="L1899" s="32" t="s">
        <v>312</v>
      </c>
      <c r="M1899" t="str">
        <f>"http://onlinelibrary.wiley.com/page/journal/"&amp;G1899&amp;"/homepage/FundedAccess.html"</f>
        <v>http://onlinelibrary.wiley.com/page/journal/17284465/homepage/FundedAccess.html</v>
      </c>
      <c r="N1899" t="s">
        <v>33</v>
      </c>
      <c r="O1899" t="s">
        <v>34</v>
      </c>
      <c r="P1899" t="s">
        <v>35</v>
      </c>
      <c r="Q1899" t="s">
        <v>61</v>
      </c>
      <c r="R1899" t="s">
        <v>50</v>
      </c>
      <c r="S1899" t="s">
        <v>38</v>
      </c>
      <c r="T1899" t="s">
        <v>39</v>
      </c>
      <c r="U1899" t="s">
        <v>40</v>
      </c>
      <c r="V1899" t="s">
        <v>80</v>
      </c>
      <c r="W1899" t="s">
        <v>42</v>
      </c>
      <c r="X1899" t="s">
        <v>43</v>
      </c>
    </row>
    <row r="1900" spans="1:24" x14ac:dyDescent="0.45">
      <c r="A1900" t="s">
        <v>9624</v>
      </c>
      <c r="B1900" t="s">
        <v>25</v>
      </c>
      <c r="C1900" t="s">
        <v>25</v>
      </c>
      <c r="D1900" t="s">
        <v>9625</v>
      </c>
      <c r="E1900" t="s">
        <v>9626</v>
      </c>
      <c r="F1900">
        <v>10.100199999999999</v>
      </c>
      <c r="G1900" s="45">
        <v>19437560</v>
      </c>
      <c r="H1900" t="s">
        <v>9627</v>
      </c>
      <c r="I1900" t="s">
        <v>86</v>
      </c>
      <c r="J1900" t="s">
        <v>77</v>
      </c>
      <c r="K1900" t="s">
        <v>486</v>
      </c>
      <c r="L1900" s="32" t="s">
        <v>77</v>
      </c>
      <c r="M1900" t="s">
        <v>77</v>
      </c>
      <c r="N1900" t="s">
        <v>33</v>
      </c>
      <c r="O1900" t="s">
        <v>34</v>
      </c>
      <c r="P1900" t="s">
        <v>35</v>
      </c>
      <c r="Q1900" t="s">
        <v>36</v>
      </c>
      <c r="R1900" t="s">
        <v>172</v>
      </c>
      <c r="S1900" t="s">
        <v>38</v>
      </c>
      <c r="T1900" t="s">
        <v>39</v>
      </c>
      <c r="U1900" t="s">
        <v>40</v>
      </c>
      <c r="V1900" t="s">
        <v>81</v>
      </c>
      <c r="W1900" t="s">
        <v>42</v>
      </c>
      <c r="X1900" t="s">
        <v>115</v>
      </c>
    </row>
    <row r="1901" spans="1:24" x14ac:dyDescent="0.45">
      <c r="A1901" t="s">
        <v>9628</v>
      </c>
      <c r="B1901" t="s">
        <v>25</v>
      </c>
      <c r="C1901" t="s">
        <v>25</v>
      </c>
      <c r="D1901" t="s">
        <v>9629</v>
      </c>
      <c r="E1901" t="s">
        <v>9630</v>
      </c>
      <c r="F1901">
        <v>10.1111</v>
      </c>
      <c r="G1901" s="45" t="s">
        <v>9631</v>
      </c>
      <c r="H1901" t="s">
        <v>9632</v>
      </c>
      <c r="I1901" s="6" t="s">
        <v>29</v>
      </c>
      <c r="J1901" t="s">
        <v>9633</v>
      </c>
      <c r="K1901" t="s">
        <v>31</v>
      </c>
      <c r="L1901" s="32" t="s">
        <v>2206</v>
      </c>
      <c r="M1901" t="str">
        <f>"http://onlinelibrary.wiley.com/page/journal/"&amp;G1901&amp;"/homepage/FundedAccess.html"</f>
        <v>http://onlinelibrary.wiley.com/page/journal/1943278X/homepage/FundedAccess.html</v>
      </c>
      <c r="N1901" t="s">
        <v>33</v>
      </c>
      <c r="O1901" t="s">
        <v>34</v>
      </c>
      <c r="P1901" t="s">
        <v>35</v>
      </c>
      <c r="Q1901" t="s">
        <v>36</v>
      </c>
      <c r="R1901" t="s">
        <v>172</v>
      </c>
      <c r="S1901" t="s">
        <v>38</v>
      </c>
      <c r="T1901" t="s">
        <v>39</v>
      </c>
      <c r="U1901" t="s">
        <v>40</v>
      </c>
      <c r="V1901" t="s">
        <v>80</v>
      </c>
      <c r="W1901" t="s">
        <v>42</v>
      </c>
      <c r="X1901" t="s">
        <v>53</v>
      </c>
    </row>
    <row r="1902" spans="1:24" x14ac:dyDescent="0.45">
      <c r="A1902" t="s">
        <v>9634</v>
      </c>
      <c r="B1902" t="s">
        <v>25</v>
      </c>
      <c r="C1902" t="s">
        <v>25</v>
      </c>
      <c r="D1902" t="s">
        <v>9635</v>
      </c>
      <c r="E1902" t="s">
        <v>9636</v>
      </c>
      <c r="F1902">
        <v>10.1111</v>
      </c>
      <c r="G1902" s="45">
        <v>14679604</v>
      </c>
      <c r="H1902" t="s">
        <v>9637</v>
      </c>
      <c r="I1902" s="6" t="s">
        <v>29</v>
      </c>
      <c r="J1902" t="s">
        <v>9638</v>
      </c>
      <c r="K1902" t="s">
        <v>31</v>
      </c>
      <c r="L1902" s="32" t="s">
        <v>695</v>
      </c>
      <c r="M1902" t="str">
        <f>"http://onlinelibrary.wiley.com/page/journal/"&amp;G1902&amp;"/homepage/FundedAccess.html"</f>
        <v>http://onlinelibrary.wiley.com/page/journal/14679604/homepage/FundedAccess.html</v>
      </c>
      <c r="N1902" t="s">
        <v>33</v>
      </c>
      <c r="O1902" t="s">
        <v>34</v>
      </c>
      <c r="P1902" t="s">
        <v>35</v>
      </c>
      <c r="Q1902" t="s">
        <v>36</v>
      </c>
      <c r="R1902" t="s">
        <v>172</v>
      </c>
      <c r="S1902" t="s">
        <v>38</v>
      </c>
      <c r="T1902" t="s">
        <v>39</v>
      </c>
      <c r="U1902" t="s">
        <v>40</v>
      </c>
      <c r="V1902" t="s">
        <v>81</v>
      </c>
      <c r="W1902" t="s">
        <v>42</v>
      </c>
      <c r="X1902" t="s">
        <v>43</v>
      </c>
    </row>
    <row r="1903" spans="1:24" x14ac:dyDescent="0.45">
      <c r="A1903" t="s">
        <v>9639</v>
      </c>
      <c r="B1903" t="s">
        <v>25</v>
      </c>
      <c r="C1903" t="s">
        <v>25</v>
      </c>
      <c r="D1903" t="s">
        <v>9640</v>
      </c>
      <c r="E1903" t="s">
        <v>9641</v>
      </c>
      <c r="F1903">
        <v>10.100199999999999</v>
      </c>
      <c r="G1903" s="45">
        <v>10969918</v>
      </c>
      <c r="H1903" t="s">
        <v>9642</v>
      </c>
      <c r="I1903" s="6" t="s">
        <v>29</v>
      </c>
      <c r="J1903" t="s">
        <v>9643</v>
      </c>
      <c r="K1903" t="s">
        <v>31</v>
      </c>
      <c r="L1903" s="32" t="s">
        <v>9644</v>
      </c>
      <c r="M1903" t="str">
        <f>"http://onlinelibrary.wiley.com/page/journal/"&amp;G1903&amp;"/homepage/FundedAccess.html"</f>
        <v>http://onlinelibrary.wiley.com/page/journal/10969918/homepage/FundedAccess.html</v>
      </c>
      <c r="N1903" t="s">
        <v>33</v>
      </c>
      <c r="O1903" t="s">
        <v>34</v>
      </c>
      <c r="P1903" t="s">
        <v>35</v>
      </c>
      <c r="Q1903" t="s">
        <v>61</v>
      </c>
      <c r="R1903" t="s">
        <v>172</v>
      </c>
      <c r="S1903" t="s">
        <v>38</v>
      </c>
      <c r="T1903" t="s">
        <v>39</v>
      </c>
      <c r="U1903" t="s">
        <v>40</v>
      </c>
      <c r="V1903" t="s">
        <v>41</v>
      </c>
      <c r="W1903" t="s">
        <v>42</v>
      </c>
      <c r="X1903" t="s">
        <v>53</v>
      </c>
    </row>
    <row r="1904" spans="1:24" x14ac:dyDescent="0.45">
      <c r="A1904" t="s">
        <v>9645</v>
      </c>
      <c r="B1904" t="s">
        <v>25</v>
      </c>
      <c r="C1904" t="s">
        <v>25</v>
      </c>
      <c r="D1904" t="s">
        <v>9646</v>
      </c>
      <c r="E1904" t="s">
        <v>9647</v>
      </c>
      <c r="F1904">
        <v>10.1111</v>
      </c>
      <c r="G1904" s="45">
        <v>17441633</v>
      </c>
      <c r="H1904" t="s">
        <v>9648</v>
      </c>
      <c r="I1904" s="6" t="s">
        <v>29</v>
      </c>
      <c r="J1904" t="s">
        <v>9649</v>
      </c>
      <c r="K1904" t="s">
        <v>31</v>
      </c>
      <c r="L1904" s="32" t="s">
        <v>661</v>
      </c>
      <c r="M1904" t="str">
        <f>"http://onlinelibrary.wiley.com/page/journal/"&amp;G1904&amp;"/homepage/FundedAccess.html"</f>
        <v>http://onlinelibrary.wiley.com/page/journal/17441633/homepage/FundedAccess.html</v>
      </c>
      <c r="N1904" t="s">
        <v>33</v>
      </c>
      <c r="O1904" t="s">
        <v>34</v>
      </c>
      <c r="P1904" t="s">
        <v>35</v>
      </c>
      <c r="Q1904" t="s">
        <v>61</v>
      </c>
      <c r="R1904" t="s">
        <v>80</v>
      </c>
      <c r="S1904" t="s">
        <v>38</v>
      </c>
      <c r="T1904" t="s">
        <v>39</v>
      </c>
      <c r="U1904" t="s">
        <v>40</v>
      </c>
      <c r="V1904" t="s">
        <v>41</v>
      </c>
      <c r="W1904" t="s">
        <v>42</v>
      </c>
      <c r="X1904" t="s">
        <v>43</v>
      </c>
    </row>
    <row r="1905" spans="1:24" x14ac:dyDescent="0.45">
      <c r="A1905" t="s">
        <v>9650</v>
      </c>
      <c r="E1905" s="16" t="s">
        <v>9651</v>
      </c>
      <c r="G1905" s="47">
        <v>26924552</v>
      </c>
      <c r="H1905" t="s">
        <v>9652</v>
      </c>
      <c r="I1905" t="s">
        <v>46</v>
      </c>
      <c r="J1905" s="1" t="s">
        <v>508</v>
      </c>
      <c r="K1905" t="s">
        <v>4862</v>
      </c>
      <c r="L1905" s="32">
        <v>3300</v>
      </c>
      <c r="P1905" t="s">
        <v>35</v>
      </c>
      <c r="Q1905" t="s">
        <v>49</v>
      </c>
      <c r="T1905" t="s">
        <v>39</v>
      </c>
      <c r="V1905" t="s">
        <v>80</v>
      </c>
      <c r="W1905" t="s">
        <v>42</v>
      </c>
      <c r="X1905" t="s">
        <v>53</v>
      </c>
    </row>
    <row r="1906" spans="1:24" x14ac:dyDescent="0.45">
      <c r="A1906" t="s">
        <v>9653</v>
      </c>
      <c r="B1906" t="s">
        <v>25</v>
      </c>
      <c r="C1906" t="s">
        <v>25</v>
      </c>
      <c r="D1906" t="s">
        <v>9654</v>
      </c>
      <c r="E1906" t="s">
        <v>9655</v>
      </c>
      <c r="F1906">
        <v>10.100199999999999</v>
      </c>
      <c r="G1906" s="45">
        <v>10991719</v>
      </c>
      <c r="H1906" t="s">
        <v>9656</v>
      </c>
      <c r="I1906" s="6" t="s">
        <v>29</v>
      </c>
      <c r="J1906" t="s">
        <v>9657</v>
      </c>
      <c r="K1906" t="s">
        <v>31</v>
      </c>
      <c r="L1906" s="32" t="s">
        <v>718</v>
      </c>
      <c r="M1906" t="str">
        <f>"http://onlinelibrary.wiley.com/page/journal/"&amp;G1906&amp;"/homepage/FundedAccess.html"</f>
        <v>http://onlinelibrary.wiley.com/page/journal/10991719/homepage/FundedAccess.html</v>
      </c>
      <c r="N1906" t="s">
        <v>33</v>
      </c>
      <c r="O1906" t="s">
        <v>34</v>
      </c>
      <c r="P1906" t="s">
        <v>35</v>
      </c>
      <c r="Q1906" t="s">
        <v>36</v>
      </c>
      <c r="R1906" t="s">
        <v>172</v>
      </c>
      <c r="S1906" t="s">
        <v>38</v>
      </c>
      <c r="T1906" t="s">
        <v>39</v>
      </c>
      <c r="U1906" t="s">
        <v>40</v>
      </c>
      <c r="V1906" t="s">
        <v>81</v>
      </c>
      <c r="W1906" t="s">
        <v>42</v>
      </c>
      <c r="X1906" t="s">
        <v>43</v>
      </c>
    </row>
    <row r="1907" spans="1:24" x14ac:dyDescent="0.45">
      <c r="A1907" t="s">
        <v>9658</v>
      </c>
      <c r="E1907" t="s">
        <v>9659</v>
      </c>
      <c r="G1907" s="45">
        <v>27719693</v>
      </c>
      <c r="H1907" t="s">
        <v>9660</v>
      </c>
      <c r="I1907" s="6" t="s">
        <v>46</v>
      </c>
      <c r="J1907" s="1" t="s">
        <v>508</v>
      </c>
      <c r="K1907" t="s">
        <v>109</v>
      </c>
      <c r="L1907" s="32" t="s">
        <v>161</v>
      </c>
      <c r="M1907" s="29" t="s">
        <v>9661</v>
      </c>
      <c r="N1907" t="s">
        <v>46</v>
      </c>
      <c r="P1907" t="s">
        <v>35</v>
      </c>
      <c r="Q1907" t="s">
        <v>49</v>
      </c>
      <c r="R1907" t="s">
        <v>172</v>
      </c>
      <c r="S1907" s="1" t="s">
        <v>51</v>
      </c>
      <c r="T1907" t="s">
        <v>39</v>
      </c>
      <c r="U1907" s="1" t="s">
        <v>3974</v>
      </c>
      <c r="V1907" t="s">
        <v>41</v>
      </c>
      <c r="W1907" s="1" t="s">
        <v>42</v>
      </c>
      <c r="X1907" t="s">
        <v>53</v>
      </c>
    </row>
    <row r="1908" spans="1:24" x14ac:dyDescent="0.45">
      <c r="A1908" t="s">
        <v>9662</v>
      </c>
      <c r="B1908" t="s">
        <v>25</v>
      </c>
      <c r="C1908" t="s">
        <v>25</v>
      </c>
      <c r="D1908" t="s">
        <v>9663</v>
      </c>
      <c r="E1908" t="s">
        <v>9664</v>
      </c>
      <c r="F1908">
        <v>10.100199999999999</v>
      </c>
      <c r="G1908" s="45">
        <v>16626370</v>
      </c>
      <c r="H1908" t="s">
        <v>9665</v>
      </c>
      <c r="I1908" s="6" t="s">
        <v>29</v>
      </c>
      <c r="J1908" t="s">
        <v>9666</v>
      </c>
      <c r="K1908" t="s">
        <v>31</v>
      </c>
      <c r="L1908" s="32" t="s">
        <v>76</v>
      </c>
      <c r="M1908" t="str">
        <f>"http://onlinelibrary.wiley.com/page/journal/"&amp;G1908&amp;"/homepage/FundedAccess.html"</f>
        <v>http://onlinelibrary.wiley.com/page/journal/16626370/homepage/FundedAccess.html</v>
      </c>
      <c r="N1908" t="s">
        <v>33</v>
      </c>
      <c r="O1908" t="s">
        <v>34</v>
      </c>
      <c r="P1908" t="s">
        <v>35</v>
      </c>
      <c r="Q1908" t="s">
        <v>61</v>
      </c>
      <c r="R1908" t="s">
        <v>172</v>
      </c>
      <c r="S1908" t="s">
        <v>38</v>
      </c>
      <c r="T1908" t="s">
        <v>39</v>
      </c>
      <c r="U1908" t="s">
        <v>40</v>
      </c>
      <c r="V1908" t="s">
        <v>80</v>
      </c>
      <c r="W1908" t="s">
        <v>42</v>
      </c>
      <c r="X1908" t="s">
        <v>43</v>
      </c>
    </row>
    <row r="1909" spans="1:24" x14ac:dyDescent="0.45">
      <c r="A1909" t="s">
        <v>9667</v>
      </c>
      <c r="B1909" t="s">
        <v>25</v>
      </c>
      <c r="C1909" t="s">
        <v>25</v>
      </c>
      <c r="D1909" t="s">
        <v>9668</v>
      </c>
      <c r="E1909" t="s">
        <v>9669</v>
      </c>
      <c r="F1909">
        <v>10.100199999999999</v>
      </c>
      <c r="G1909" s="45">
        <v>15338665</v>
      </c>
      <c r="H1909" t="s">
        <v>9670</v>
      </c>
      <c r="I1909" s="6" t="s">
        <v>29</v>
      </c>
      <c r="J1909" t="s">
        <v>9671</v>
      </c>
      <c r="K1909" t="s">
        <v>31</v>
      </c>
      <c r="L1909" s="32" t="s">
        <v>852</v>
      </c>
      <c r="M1909" t="str">
        <f>"http://onlinelibrary.wiley.com/page/journal/"&amp;G1909&amp;"/homepage/FundedAccess.html"</f>
        <v>http://onlinelibrary.wiley.com/page/journal/15338665/homepage/FundedAccess.html</v>
      </c>
      <c r="N1909" t="s">
        <v>33</v>
      </c>
      <c r="O1909" t="s">
        <v>34</v>
      </c>
      <c r="P1909" t="s">
        <v>35</v>
      </c>
      <c r="Q1909" t="s">
        <v>36</v>
      </c>
      <c r="R1909" t="s">
        <v>172</v>
      </c>
      <c r="S1909" t="s">
        <v>38</v>
      </c>
      <c r="T1909" t="s">
        <v>39</v>
      </c>
      <c r="U1909" t="s">
        <v>40</v>
      </c>
      <c r="V1909" t="s">
        <v>41</v>
      </c>
      <c r="W1909" t="s">
        <v>42</v>
      </c>
      <c r="X1909" t="s">
        <v>43</v>
      </c>
    </row>
    <row r="1910" spans="1:24" x14ac:dyDescent="0.45">
      <c r="A1910" t="s">
        <v>9672</v>
      </c>
      <c r="B1910" t="s">
        <v>25</v>
      </c>
      <c r="C1910" t="s">
        <v>25</v>
      </c>
      <c r="D1910" t="s">
        <v>9673</v>
      </c>
      <c r="E1910" t="s">
        <v>9674</v>
      </c>
      <c r="F1910">
        <v>10.100199999999999</v>
      </c>
      <c r="G1910" s="45">
        <v>10982396</v>
      </c>
      <c r="H1910" t="s">
        <v>9675</v>
      </c>
      <c r="I1910" s="6" t="s">
        <v>29</v>
      </c>
      <c r="J1910" t="s">
        <v>9676</v>
      </c>
      <c r="K1910" t="s">
        <v>31</v>
      </c>
      <c r="L1910" s="32" t="s">
        <v>642</v>
      </c>
      <c r="M1910" t="str">
        <f>"http://onlinelibrary.wiley.com/page/journal/"&amp;G1910&amp;"/homepage/FundedAccess.html"</f>
        <v>http://onlinelibrary.wiley.com/page/journal/10982396/homepage/FundedAccess.html</v>
      </c>
      <c r="N1910" t="s">
        <v>33</v>
      </c>
      <c r="O1910" t="s">
        <v>34</v>
      </c>
      <c r="P1910" t="s">
        <v>35</v>
      </c>
      <c r="Q1910" t="s">
        <v>61</v>
      </c>
      <c r="R1910" t="s">
        <v>50</v>
      </c>
      <c r="S1910" t="s">
        <v>38</v>
      </c>
      <c r="T1910" t="s">
        <v>39</v>
      </c>
      <c r="U1910" t="s">
        <v>40</v>
      </c>
      <c r="V1910" t="s">
        <v>41</v>
      </c>
      <c r="W1910" t="s">
        <v>42</v>
      </c>
      <c r="X1910" t="s">
        <v>53</v>
      </c>
    </row>
    <row r="1911" spans="1:24" x14ac:dyDescent="0.45">
      <c r="A1911" t="s">
        <v>9677</v>
      </c>
      <c r="B1911" t="s">
        <v>25</v>
      </c>
      <c r="C1911" t="s">
        <v>25</v>
      </c>
      <c r="D1911" t="s">
        <v>9678</v>
      </c>
      <c r="E1911" t="s">
        <v>9679</v>
      </c>
      <c r="F1911">
        <v>10.1111</v>
      </c>
      <c r="G1911" s="45">
        <v>14679612</v>
      </c>
      <c r="H1911" t="s">
        <v>9680</v>
      </c>
      <c r="I1911" s="6" t="s">
        <v>29</v>
      </c>
      <c r="J1911" t="s">
        <v>9681</v>
      </c>
      <c r="K1911" t="s">
        <v>31</v>
      </c>
      <c r="L1911" s="32" t="s">
        <v>32</v>
      </c>
      <c r="M1911" t="str">
        <f>"http://onlinelibrary.wiley.com/page/journal/"&amp;G1911&amp;"/homepage/FundedAccess.html"</f>
        <v>http://onlinelibrary.wiley.com/page/journal/14679612/homepage/FundedAccess.html</v>
      </c>
      <c r="N1911" t="s">
        <v>33</v>
      </c>
      <c r="O1911" t="s">
        <v>34</v>
      </c>
      <c r="P1911" t="s">
        <v>35</v>
      </c>
      <c r="Q1911" t="s">
        <v>36</v>
      </c>
      <c r="R1911" t="s">
        <v>50</v>
      </c>
      <c r="S1911" t="s">
        <v>38</v>
      </c>
      <c r="T1911" t="s">
        <v>39</v>
      </c>
      <c r="U1911" t="s">
        <v>40</v>
      </c>
      <c r="V1911" t="s">
        <v>41</v>
      </c>
      <c r="W1911" t="s">
        <v>42</v>
      </c>
      <c r="X1911" t="s">
        <v>43</v>
      </c>
    </row>
    <row r="1912" spans="1:24" x14ac:dyDescent="0.45">
      <c r="A1912" t="s">
        <v>9682</v>
      </c>
      <c r="B1912" t="s">
        <v>25</v>
      </c>
      <c r="C1912" t="s">
        <v>25</v>
      </c>
      <c r="D1912" t="s">
        <v>9683</v>
      </c>
      <c r="E1912" t="s">
        <v>9684</v>
      </c>
      <c r="F1912">
        <v>10.100199999999999</v>
      </c>
      <c r="G1912" s="45">
        <v>10991727</v>
      </c>
      <c r="H1912" t="s">
        <v>9685</v>
      </c>
      <c r="I1912" s="6" t="s">
        <v>29</v>
      </c>
      <c r="J1912" t="s">
        <v>9686</v>
      </c>
      <c r="K1912" t="s">
        <v>31</v>
      </c>
      <c r="L1912" s="32" t="s">
        <v>1743</v>
      </c>
      <c r="M1912" t="str">
        <f>"http://onlinelibrary.wiley.com/page/journal/"&amp;G1912&amp;"/homepage/FundedAccess.html"</f>
        <v>http://onlinelibrary.wiley.com/page/journal/10991727/homepage/FundedAccess.html</v>
      </c>
      <c r="N1912" t="s">
        <v>33</v>
      </c>
      <c r="O1912" t="s">
        <v>34</v>
      </c>
      <c r="P1912" t="s">
        <v>35</v>
      </c>
      <c r="Q1912" t="s">
        <v>36</v>
      </c>
      <c r="R1912" t="s">
        <v>172</v>
      </c>
      <c r="S1912" t="s">
        <v>38</v>
      </c>
      <c r="T1912" t="s">
        <v>39</v>
      </c>
      <c r="U1912" t="s">
        <v>40</v>
      </c>
      <c r="V1912" t="s">
        <v>41</v>
      </c>
      <c r="W1912" t="s">
        <v>42</v>
      </c>
      <c r="X1912" t="s">
        <v>43</v>
      </c>
    </row>
    <row r="1913" spans="1:24" x14ac:dyDescent="0.45">
      <c r="A1913" t="s">
        <v>9687</v>
      </c>
      <c r="B1913" t="s">
        <v>25</v>
      </c>
      <c r="C1913" t="s">
        <v>25</v>
      </c>
      <c r="D1913" t="s">
        <v>9688</v>
      </c>
      <c r="E1913" t="s">
        <v>9689</v>
      </c>
      <c r="F1913">
        <v>10.1111</v>
      </c>
      <c r="G1913" s="45">
        <v>13653113</v>
      </c>
      <c r="H1913" t="s">
        <v>9690</v>
      </c>
      <c r="I1913" s="6" t="s">
        <v>29</v>
      </c>
      <c r="J1913" t="s">
        <v>9691</v>
      </c>
      <c r="K1913" t="s">
        <v>31</v>
      </c>
      <c r="L1913" s="32" t="s">
        <v>2847</v>
      </c>
      <c r="M1913" t="str">
        <f>"http://onlinelibrary.wiley.com/page/journal/"&amp;G1913&amp;"/homepage/FundedAccess.html"</f>
        <v>http://onlinelibrary.wiley.com/page/journal/13653113/homepage/FundedAccess.html</v>
      </c>
      <c r="N1913" t="s">
        <v>33</v>
      </c>
      <c r="O1913" t="s">
        <v>34</v>
      </c>
      <c r="P1913" t="s">
        <v>35</v>
      </c>
      <c r="Q1913" t="s">
        <v>61</v>
      </c>
      <c r="R1913" t="s">
        <v>111</v>
      </c>
      <c r="S1913" t="s">
        <v>38</v>
      </c>
      <c r="T1913" t="s">
        <v>39</v>
      </c>
      <c r="U1913" t="s">
        <v>40</v>
      </c>
      <c r="V1913" t="s">
        <v>41</v>
      </c>
      <c r="W1913" t="s">
        <v>42</v>
      </c>
      <c r="X1913" t="s">
        <v>53</v>
      </c>
    </row>
    <row r="1914" spans="1:24" x14ac:dyDescent="0.45">
      <c r="A1914" t="s">
        <v>9692</v>
      </c>
      <c r="B1914" t="s">
        <v>25</v>
      </c>
      <c r="C1914" t="s">
        <v>25</v>
      </c>
      <c r="D1914" t="s">
        <v>9693</v>
      </c>
      <c r="E1914" t="s">
        <v>9694</v>
      </c>
      <c r="F1914">
        <v>10.100199999999999</v>
      </c>
      <c r="G1914" s="45">
        <v>15206858</v>
      </c>
      <c r="H1914" t="s">
        <v>9695</v>
      </c>
      <c r="I1914" s="6" t="s">
        <v>29</v>
      </c>
      <c r="J1914" t="s">
        <v>9696</v>
      </c>
      <c r="K1914" t="s">
        <v>31</v>
      </c>
      <c r="L1914" s="32" t="s">
        <v>2415</v>
      </c>
      <c r="M1914" t="str">
        <f>"http://onlinelibrary.wiley.com/page/journal/"&amp;G1914&amp;"/homepage/FundedAccess.html"</f>
        <v>http://onlinelibrary.wiley.com/page/journal/15206858/homepage/FundedAccess.html</v>
      </c>
      <c r="N1914" t="s">
        <v>33</v>
      </c>
      <c r="O1914" t="s">
        <v>34</v>
      </c>
      <c r="P1914" t="s">
        <v>35</v>
      </c>
      <c r="Q1914" t="s">
        <v>61</v>
      </c>
      <c r="R1914" t="s">
        <v>50</v>
      </c>
      <c r="S1914" t="s">
        <v>38</v>
      </c>
      <c r="T1914" t="s">
        <v>39</v>
      </c>
      <c r="U1914" t="s">
        <v>40</v>
      </c>
      <c r="V1914" t="s">
        <v>41</v>
      </c>
      <c r="W1914" t="s">
        <v>42</v>
      </c>
      <c r="X1914" t="s">
        <v>53</v>
      </c>
    </row>
    <row r="1915" spans="1:24" x14ac:dyDescent="0.45">
      <c r="A1915" t="s">
        <v>9697</v>
      </c>
      <c r="B1915" t="s">
        <v>9698</v>
      </c>
      <c r="C1915" t="s">
        <v>25</v>
      </c>
      <c r="D1915" t="s">
        <v>9699</v>
      </c>
      <c r="E1915" t="s">
        <v>9700</v>
      </c>
      <c r="F1915">
        <v>10.100199999999999</v>
      </c>
      <c r="G1915" s="45" t="s">
        <v>9701</v>
      </c>
      <c r="H1915" t="s">
        <v>9702</v>
      </c>
      <c r="I1915" s="6" t="s">
        <v>29</v>
      </c>
      <c r="J1915" t="s">
        <v>77</v>
      </c>
      <c r="K1915" t="s">
        <v>31</v>
      </c>
      <c r="L1915" s="32" t="s">
        <v>2302</v>
      </c>
      <c r="N1915" t="s">
        <v>33</v>
      </c>
      <c r="O1915" t="s">
        <v>34</v>
      </c>
      <c r="P1915" t="s">
        <v>35</v>
      </c>
      <c r="Q1915" t="s">
        <v>36</v>
      </c>
      <c r="R1915" t="s">
        <v>172</v>
      </c>
      <c r="S1915" t="s">
        <v>38</v>
      </c>
      <c r="T1915" t="s">
        <v>39</v>
      </c>
      <c r="U1915" t="s">
        <v>40</v>
      </c>
      <c r="V1915" t="s">
        <v>81</v>
      </c>
      <c r="W1915" t="s">
        <v>42</v>
      </c>
      <c r="X1915" t="s">
        <v>43</v>
      </c>
    </row>
    <row r="1916" spans="1:24" x14ac:dyDescent="0.45">
      <c r="A1916" t="s">
        <v>9703</v>
      </c>
      <c r="E1916" t="s">
        <v>9704</v>
      </c>
      <c r="G1916" s="45">
        <v>19968175</v>
      </c>
      <c r="H1916" t="s">
        <v>9705</v>
      </c>
      <c r="I1916" s="6" t="s">
        <v>29</v>
      </c>
      <c r="K1916" t="s">
        <v>31</v>
      </c>
      <c r="L1916" s="32" t="s">
        <v>661</v>
      </c>
      <c r="R1916" t="s">
        <v>172</v>
      </c>
      <c r="S1916" s="8" t="s">
        <v>9706</v>
      </c>
      <c r="T1916" t="s">
        <v>39</v>
      </c>
      <c r="U1916" s="8" t="s">
        <v>9707</v>
      </c>
      <c r="V1916" t="s">
        <v>81</v>
      </c>
      <c r="W1916" t="s">
        <v>42</v>
      </c>
      <c r="X1916" t="s">
        <v>53</v>
      </c>
    </row>
    <row r="1917" spans="1:24" x14ac:dyDescent="0.45">
      <c r="A1917" t="s">
        <v>9708</v>
      </c>
      <c r="B1917" t="s">
        <v>25</v>
      </c>
      <c r="C1917" t="s">
        <v>25</v>
      </c>
      <c r="D1917" t="s">
        <v>9709</v>
      </c>
      <c r="E1917" t="s">
        <v>9710</v>
      </c>
      <c r="F1917">
        <v>10.1111</v>
      </c>
      <c r="G1917" s="45">
        <v>14679639</v>
      </c>
      <c r="H1917" t="s">
        <v>9711</v>
      </c>
      <c r="I1917" s="6" t="s">
        <v>29</v>
      </c>
      <c r="J1917" t="s">
        <v>9712</v>
      </c>
      <c r="K1917" t="s">
        <v>31</v>
      </c>
      <c r="L1917" s="32" t="s">
        <v>5250</v>
      </c>
      <c r="M1917" t="str">
        <f>"http://onlinelibrary.wiley.com/page/journal/"&amp;G1917&amp;"/homepage/FundedAccess.html"</f>
        <v>http://onlinelibrary.wiley.com/page/journal/14679639/homepage/FundedAccess.html</v>
      </c>
      <c r="N1917" t="s">
        <v>33</v>
      </c>
      <c r="O1917" t="s">
        <v>34</v>
      </c>
      <c r="P1917" t="s">
        <v>35</v>
      </c>
      <c r="Q1917" t="s">
        <v>61</v>
      </c>
      <c r="R1917" t="s">
        <v>172</v>
      </c>
      <c r="S1917" t="s">
        <v>38</v>
      </c>
      <c r="T1917" t="s">
        <v>39</v>
      </c>
      <c r="U1917" t="s">
        <v>40</v>
      </c>
      <c r="V1917" t="s">
        <v>41</v>
      </c>
      <c r="W1917" t="s">
        <v>42</v>
      </c>
      <c r="X1917" t="s">
        <v>115</v>
      </c>
    </row>
    <row r="1918" spans="1:24" x14ac:dyDescent="0.45">
      <c r="A1918" t="s">
        <v>9713</v>
      </c>
      <c r="B1918" t="s">
        <v>25</v>
      </c>
      <c r="C1918" t="s">
        <v>25</v>
      </c>
      <c r="D1918" t="s">
        <v>9714</v>
      </c>
      <c r="E1918" t="s">
        <v>9715</v>
      </c>
      <c r="F1918">
        <v>10.1111</v>
      </c>
      <c r="G1918" s="45">
        <v>14679647</v>
      </c>
      <c r="H1918" t="s">
        <v>9716</v>
      </c>
      <c r="I1918" s="6" t="s">
        <v>29</v>
      </c>
      <c r="J1918" t="s">
        <v>9717</v>
      </c>
      <c r="K1918" t="s">
        <v>31</v>
      </c>
      <c r="L1918" s="32" t="s">
        <v>5250</v>
      </c>
      <c r="M1918" t="str">
        <f>"http://onlinelibrary.wiley.com/page/journal/"&amp;G1918&amp;"/homepage/FundedAccess.html"</f>
        <v>http://onlinelibrary.wiley.com/page/journal/14679647/homepage/FundedAccess.html</v>
      </c>
      <c r="N1918" t="s">
        <v>33</v>
      </c>
      <c r="O1918" t="s">
        <v>34</v>
      </c>
      <c r="P1918" t="s">
        <v>35</v>
      </c>
      <c r="Q1918" t="s">
        <v>36</v>
      </c>
      <c r="R1918" t="s">
        <v>41</v>
      </c>
      <c r="S1918" t="s">
        <v>38</v>
      </c>
      <c r="T1918" t="s">
        <v>39</v>
      </c>
      <c r="U1918" t="s">
        <v>40</v>
      </c>
      <c r="V1918" t="s">
        <v>41</v>
      </c>
      <c r="W1918" t="s">
        <v>42</v>
      </c>
      <c r="X1918" t="s">
        <v>43</v>
      </c>
    </row>
    <row r="1919" spans="1:24" x14ac:dyDescent="0.45">
      <c r="A1919" t="s">
        <v>9718</v>
      </c>
      <c r="B1919" t="s">
        <v>25</v>
      </c>
      <c r="C1919" t="s">
        <v>25</v>
      </c>
      <c r="D1919" t="s">
        <v>9719</v>
      </c>
      <c r="E1919" t="s">
        <v>9720</v>
      </c>
      <c r="F1919">
        <v>10.100199999999999</v>
      </c>
      <c r="G1919" s="45">
        <v>19449194</v>
      </c>
      <c r="H1919" t="s">
        <v>9721</v>
      </c>
      <c r="I1919" s="6" t="s">
        <v>29</v>
      </c>
      <c r="J1919" t="s">
        <v>570</v>
      </c>
      <c r="K1919" t="s">
        <v>31</v>
      </c>
      <c r="L1919" s="32">
        <v>4070</v>
      </c>
      <c r="M1919" t="str">
        <f>"https://publications.agu.org/author-resource-center/publication-fees"</f>
        <v>https://publications.agu.org/author-resource-center/publication-fees</v>
      </c>
      <c r="N1919" t="s">
        <v>78</v>
      </c>
      <c r="O1919" t="str">
        <f>"http://publications.agu.org/open-access/"</f>
        <v>http://publications.agu.org/open-access/</v>
      </c>
      <c r="P1919" t="s">
        <v>4178</v>
      </c>
      <c r="Q1919" t="s">
        <v>4179</v>
      </c>
      <c r="R1919" t="s">
        <v>111</v>
      </c>
      <c r="S1919" t="str">
        <f>"http://publications.agu.org/author-resource-center/publication-policies/data-policy/"</f>
        <v>http://publications.agu.org/author-resource-center/publication-policies/data-policy/</v>
      </c>
      <c r="T1919" t="s">
        <v>39</v>
      </c>
      <c r="U1919" t="s">
        <v>40</v>
      </c>
      <c r="V1919" t="s">
        <v>41</v>
      </c>
      <c r="W1919" t="s">
        <v>42</v>
      </c>
      <c r="X1919" t="s">
        <v>220</v>
      </c>
    </row>
    <row r="1920" spans="1:24" x14ac:dyDescent="0.45">
      <c r="A1920" t="s">
        <v>9722</v>
      </c>
      <c r="B1920" t="s">
        <v>25</v>
      </c>
      <c r="C1920" t="s">
        <v>25</v>
      </c>
      <c r="D1920" t="s">
        <v>9723</v>
      </c>
      <c r="E1920" t="s">
        <v>9724</v>
      </c>
      <c r="F1920">
        <v>10.1111</v>
      </c>
      <c r="G1920" s="45">
        <v>13653121</v>
      </c>
      <c r="H1920" t="s">
        <v>9725</v>
      </c>
      <c r="I1920" s="6" t="s">
        <v>29</v>
      </c>
      <c r="J1920" t="s">
        <v>9726</v>
      </c>
      <c r="K1920" t="s">
        <v>31</v>
      </c>
      <c r="L1920" s="32" t="s">
        <v>256</v>
      </c>
      <c r="M1920" t="str">
        <f>"http://onlinelibrary.wiley.com/page/journal/"&amp;G1920&amp;"/homepage/FundedAccess.html"</f>
        <v>http://onlinelibrary.wiley.com/page/journal/13653121/homepage/FundedAccess.html</v>
      </c>
      <c r="N1920" t="s">
        <v>33</v>
      </c>
      <c r="O1920" t="s">
        <v>34</v>
      </c>
      <c r="P1920" t="s">
        <v>35</v>
      </c>
      <c r="Q1920" t="s">
        <v>61</v>
      </c>
      <c r="R1920" t="s">
        <v>50</v>
      </c>
      <c r="S1920" t="s">
        <v>38</v>
      </c>
      <c r="T1920" t="s">
        <v>39</v>
      </c>
      <c r="U1920" t="s">
        <v>40</v>
      </c>
      <c r="V1920" t="s">
        <v>41</v>
      </c>
      <c r="W1920" t="s">
        <v>42</v>
      </c>
      <c r="X1920" t="s">
        <v>53</v>
      </c>
    </row>
    <row r="1921" spans="1:24" x14ac:dyDescent="0.45">
      <c r="A1921" t="s">
        <v>9727</v>
      </c>
      <c r="B1921" t="s">
        <v>25</v>
      </c>
      <c r="C1921" t="s">
        <v>25</v>
      </c>
      <c r="D1921" t="s">
        <v>25</v>
      </c>
      <c r="E1921" t="s">
        <v>9728</v>
      </c>
      <c r="F1921">
        <v>10.1111</v>
      </c>
      <c r="G1921" s="45">
        <v>13653121</v>
      </c>
      <c r="H1921" t="s">
        <v>9729</v>
      </c>
      <c r="I1921" t="s">
        <v>86</v>
      </c>
      <c r="J1921" t="s">
        <v>77</v>
      </c>
      <c r="K1921" t="s">
        <v>77</v>
      </c>
      <c r="L1921" s="32" t="s">
        <v>77</v>
      </c>
      <c r="M1921" t="s">
        <v>77</v>
      </c>
      <c r="N1921" t="s">
        <v>33</v>
      </c>
      <c r="O1921" t="s">
        <v>34</v>
      </c>
      <c r="P1921" t="s">
        <v>35</v>
      </c>
      <c r="Q1921" t="s">
        <v>61</v>
      </c>
      <c r="R1921" t="s">
        <v>172</v>
      </c>
      <c r="S1921" t="s">
        <v>38</v>
      </c>
      <c r="T1921" t="s">
        <v>39</v>
      </c>
      <c r="U1921" t="s">
        <v>40</v>
      </c>
      <c r="V1921" t="s">
        <v>81</v>
      </c>
      <c r="W1921" t="s">
        <v>42</v>
      </c>
      <c r="X1921" t="s">
        <v>115</v>
      </c>
    </row>
    <row r="1922" spans="1:24" x14ac:dyDescent="0.45">
      <c r="A1922" t="s">
        <v>9730</v>
      </c>
      <c r="B1922" t="s">
        <v>9731</v>
      </c>
      <c r="C1922" t="s">
        <v>25</v>
      </c>
      <c r="D1922" t="s">
        <v>9732</v>
      </c>
      <c r="E1922" t="s">
        <v>9733</v>
      </c>
      <c r="F1922">
        <v>10.100199999999999</v>
      </c>
      <c r="G1922" s="45">
        <v>19493533</v>
      </c>
      <c r="H1922" t="s">
        <v>9734</v>
      </c>
      <c r="I1922" s="6" t="s">
        <v>29</v>
      </c>
      <c r="J1922" t="s">
        <v>9735</v>
      </c>
      <c r="K1922" t="s">
        <v>31</v>
      </c>
      <c r="L1922" s="32">
        <v>2850</v>
      </c>
      <c r="M1922" t="str">
        <f>"http://onlinelibrary.wiley.com/page/journal/"&amp;G1922&amp;"/homepage/FundedAccess.html"</f>
        <v>http://onlinelibrary.wiley.com/page/journal/19493533/homepage/FundedAccess.html</v>
      </c>
      <c r="N1922" t="s">
        <v>33</v>
      </c>
      <c r="O1922" t="s">
        <v>34</v>
      </c>
      <c r="P1922" t="s">
        <v>35</v>
      </c>
      <c r="Q1922" t="s">
        <v>36</v>
      </c>
      <c r="R1922" t="s">
        <v>172</v>
      </c>
      <c r="S1922" t="s">
        <v>38</v>
      </c>
      <c r="T1922" t="s">
        <v>39</v>
      </c>
      <c r="U1922" t="s">
        <v>40</v>
      </c>
      <c r="V1922" t="s">
        <v>80</v>
      </c>
      <c r="W1922" t="s">
        <v>42</v>
      </c>
      <c r="X1922" t="s">
        <v>43</v>
      </c>
    </row>
    <row r="1923" spans="1:24" x14ac:dyDescent="0.45">
      <c r="A1923" t="s">
        <v>9736</v>
      </c>
      <c r="B1923" t="s">
        <v>25</v>
      </c>
      <c r="C1923" t="s">
        <v>25</v>
      </c>
      <c r="D1923" t="s">
        <v>9737</v>
      </c>
      <c r="E1923" t="s">
        <v>9738</v>
      </c>
      <c r="F1923">
        <v>10.100199999999999</v>
      </c>
      <c r="G1923" s="45">
        <v>15457249</v>
      </c>
      <c r="H1923" t="s">
        <v>9739</v>
      </c>
      <c r="I1923" s="6" t="s">
        <v>29</v>
      </c>
      <c r="J1923" t="s">
        <v>9740</v>
      </c>
      <c r="K1923" t="s">
        <v>31</v>
      </c>
      <c r="L1923" s="32">
        <v>2850</v>
      </c>
      <c r="M1923" t="str">
        <f>"http://onlinelibrary.wiley.com/page/journal/"&amp;G1923&amp;"/homepage/FundedAccess.html"</f>
        <v>http://onlinelibrary.wiley.com/page/journal/15457249/homepage/FundedAccess.html</v>
      </c>
      <c r="N1923" t="s">
        <v>33</v>
      </c>
      <c r="O1923" t="s">
        <v>34</v>
      </c>
      <c r="P1923" t="s">
        <v>35</v>
      </c>
      <c r="Q1923" t="s">
        <v>36</v>
      </c>
      <c r="R1923" t="s">
        <v>172</v>
      </c>
      <c r="S1923" t="s">
        <v>38</v>
      </c>
      <c r="T1923" t="s">
        <v>39</v>
      </c>
      <c r="U1923" t="s">
        <v>40</v>
      </c>
      <c r="V1923" t="s">
        <v>80</v>
      </c>
      <c r="W1923" t="s">
        <v>42</v>
      </c>
      <c r="X1923" t="s">
        <v>43</v>
      </c>
    </row>
    <row r="1924" spans="1:24" x14ac:dyDescent="0.45">
      <c r="A1924" s="38" t="s">
        <v>1610</v>
      </c>
      <c r="B1924" t="s">
        <v>1610</v>
      </c>
      <c r="E1924">
        <v>15244741</v>
      </c>
      <c r="G1924" s="45">
        <v>15244741</v>
      </c>
      <c r="H1924" t="s">
        <v>9741</v>
      </c>
      <c r="I1924" t="s">
        <v>46</v>
      </c>
      <c r="J1924" t="s">
        <v>9742</v>
      </c>
      <c r="K1924" s="9" t="s">
        <v>48</v>
      </c>
      <c r="L1924" s="32" t="s">
        <v>10261</v>
      </c>
      <c r="M1924" t="s">
        <v>9742</v>
      </c>
      <c r="N1924" t="s">
        <v>46</v>
      </c>
      <c r="O1924" t="s">
        <v>34</v>
      </c>
      <c r="P1924" t="s">
        <v>35</v>
      </c>
      <c r="Q1924" t="s">
        <v>49</v>
      </c>
      <c r="R1924" t="s">
        <v>50</v>
      </c>
      <c r="S1924" t="s">
        <v>51</v>
      </c>
      <c r="T1924" t="s">
        <v>39</v>
      </c>
      <c r="U1924" t="s">
        <v>9743</v>
      </c>
      <c r="V1924" t="s">
        <v>41</v>
      </c>
      <c r="W1924" t="s">
        <v>9743</v>
      </c>
      <c r="X1924" t="s">
        <v>53</v>
      </c>
    </row>
    <row r="1925" spans="1:24" x14ac:dyDescent="0.45">
      <c r="A1925" t="s">
        <v>9744</v>
      </c>
      <c r="E1925" s="6" t="s">
        <v>9745</v>
      </c>
      <c r="H1925" t="s">
        <v>9746</v>
      </c>
      <c r="I1925" t="s">
        <v>46</v>
      </c>
      <c r="J1925" t="s">
        <v>9747</v>
      </c>
      <c r="K1925" t="s">
        <v>100</v>
      </c>
      <c r="L1925" s="32" t="s">
        <v>1743</v>
      </c>
      <c r="M1925" s="8" t="s">
        <v>2386</v>
      </c>
      <c r="O1925" s="8" t="s">
        <v>34</v>
      </c>
      <c r="P1925" t="s">
        <v>35</v>
      </c>
      <c r="Q1925" t="s">
        <v>49</v>
      </c>
      <c r="R1925" t="s">
        <v>172</v>
      </c>
      <c r="S1925" t="s">
        <v>38</v>
      </c>
      <c r="T1925" t="s">
        <v>39</v>
      </c>
      <c r="U1925" s="14" t="s">
        <v>9748</v>
      </c>
      <c r="V1925" t="s">
        <v>80</v>
      </c>
      <c r="W1925" s="14" t="s">
        <v>42</v>
      </c>
      <c r="X1925" t="s">
        <v>43</v>
      </c>
    </row>
    <row r="1926" spans="1:24" ht="14.65" x14ac:dyDescent="0.5">
      <c r="A1926" t="s">
        <v>9749</v>
      </c>
      <c r="E1926" s="20" t="s">
        <v>9750</v>
      </c>
      <c r="G1926" s="20">
        <v>15306860</v>
      </c>
      <c r="H1926" t="s">
        <v>9751</v>
      </c>
      <c r="I1926" s="6" t="s">
        <v>29</v>
      </c>
      <c r="J1926" s="8" t="s">
        <v>74</v>
      </c>
      <c r="K1926" t="s">
        <v>1587</v>
      </c>
      <c r="L1926" s="32" t="s">
        <v>1765</v>
      </c>
      <c r="R1926" t="s">
        <v>172</v>
      </c>
      <c r="T1926" t="s">
        <v>39</v>
      </c>
      <c r="V1926" t="s">
        <v>41</v>
      </c>
      <c r="W1926" t="s">
        <v>42</v>
      </c>
      <c r="X1926" t="s">
        <v>53</v>
      </c>
    </row>
    <row r="1927" spans="1:24" x14ac:dyDescent="0.45">
      <c r="A1927" t="s">
        <v>9752</v>
      </c>
      <c r="E1927" t="s">
        <v>9753</v>
      </c>
      <c r="G1927" s="45">
        <v>20513305</v>
      </c>
      <c r="H1927" t="s">
        <v>9754</v>
      </c>
      <c r="I1927" t="s">
        <v>46</v>
      </c>
      <c r="J1927" s="8" t="s">
        <v>9755</v>
      </c>
      <c r="K1927" t="s">
        <v>1497</v>
      </c>
      <c r="L1927" s="32">
        <v>2180</v>
      </c>
      <c r="M1927" s="18" t="s">
        <v>9755</v>
      </c>
      <c r="N1927" t="s">
        <v>46</v>
      </c>
      <c r="O1927" t="s">
        <v>34</v>
      </c>
      <c r="P1927" t="s">
        <v>35</v>
      </c>
      <c r="Q1927" t="s">
        <v>49</v>
      </c>
      <c r="R1927" t="s">
        <v>50</v>
      </c>
      <c r="S1927" s="1" t="s">
        <v>9757</v>
      </c>
      <c r="T1927" t="s">
        <v>39</v>
      </c>
      <c r="U1927" s="1" t="s">
        <v>9757</v>
      </c>
      <c r="V1927" t="s">
        <v>41</v>
      </c>
      <c r="W1927" s="1" t="s">
        <v>9757</v>
      </c>
      <c r="X1927" t="s">
        <v>53</v>
      </c>
    </row>
    <row r="1928" spans="1:24" x14ac:dyDescent="0.45">
      <c r="A1928" t="s">
        <v>9758</v>
      </c>
      <c r="D1928" t="s">
        <v>9759</v>
      </c>
      <c r="G1928">
        <v>19403372</v>
      </c>
      <c r="H1928" t="s">
        <v>9760</v>
      </c>
      <c r="I1928" t="s">
        <v>46</v>
      </c>
      <c r="J1928" s="1" t="s">
        <v>508</v>
      </c>
      <c r="K1928" s="9" t="s">
        <v>545</v>
      </c>
      <c r="L1928" s="32">
        <v>3140</v>
      </c>
      <c r="M1928" s="18" t="s">
        <v>9761</v>
      </c>
      <c r="N1928" t="s">
        <v>46</v>
      </c>
      <c r="O1928" t="s">
        <v>740</v>
      </c>
      <c r="P1928" t="s">
        <v>35</v>
      </c>
      <c r="Q1928" t="s">
        <v>49</v>
      </c>
      <c r="R1928" t="s">
        <v>80</v>
      </c>
      <c r="S1928" s="8" t="s">
        <v>9762</v>
      </c>
      <c r="T1928" t="s">
        <v>39</v>
      </c>
      <c r="U1928" s="8" t="s">
        <v>560</v>
      </c>
      <c r="V1928" t="s">
        <v>41</v>
      </c>
      <c r="W1928" s="8" t="s">
        <v>9763</v>
      </c>
      <c r="X1928" t="s">
        <v>53</v>
      </c>
    </row>
    <row r="1929" spans="1:24" x14ac:dyDescent="0.45">
      <c r="A1929" t="s">
        <v>9764</v>
      </c>
      <c r="E1929" t="s">
        <v>9765</v>
      </c>
      <c r="G1929" s="45" t="s">
        <v>9766</v>
      </c>
      <c r="H1929" t="s">
        <v>9767</v>
      </c>
      <c r="I1929" s="6" t="s">
        <v>29</v>
      </c>
      <c r="J1929" s="8" t="s">
        <v>74</v>
      </c>
      <c r="K1929" t="s">
        <v>31</v>
      </c>
      <c r="L1929" s="32" t="s">
        <v>10279</v>
      </c>
      <c r="M1929" s="18" t="s">
        <v>237</v>
      </c>
      <c r="N1929" t="s">
        <v>33</v>
      </c>
      <c r="O1929" t="s">
        <v>740</v>
      </c>
      <c r="P1929" t="s">
        <v>35</v>
      </c>
      <c r="Q1929" t="s">
        <v>3423</v>
      </c>
      <c r="R1929" t="s">
        <v>111</v>
      </c>
      <c r="S1929" t="s">
        <v>38</v>
      </c>
      <c r="T1929" t="s">
        <v>39</v>
      </c>
      <c r="U1929" s="28" t="s">
        <v>314</v>
      </c>
      <c r="V1929" t="s">
        <v>80</v>
      </c>
      <c r="W1929" t="s">
        <v>42</v>
      </c>
      <c r="X1929" t="s">
        <v>53</v>
      </c>
    </row>
    <row r="1930" spans="1:24" x14ac:dyDescent="0.45">
      <c r="A1930" t="s">
        <v>9768</v>
      </c>
      <c r="E1930" t="s">
        <v>9769</v>
      </c>
      <c r="G1930" s="45">
        <v>25782703</v>
      </c>
      <c r="H1930" t="s">
        <v>9770</v>
      </c>
      <c r="I1930" t="s">
        <v>46</v>
      </c>
      <c r="J1930" s="1" t="s">
        <v>508</v>
      </c>
      <c r="K1930" s="9" t="s">
        <v>9771</v>
      </c>
      <c r="L1930" s="32">
        <v>3100</v>
      </c>
      <c r="M1930" s="18" t="s">
        <v>9772</v>
      </c>
      <c r="N1930" t="s">
        <v>46</v>
      </c>
      <c r="O1930" t="s">
        <v>740</v>
      </c>
      <c r="P1930" t="s">
        <v>35</v>
      </c>
      <c r="Q1930" t="s">
        <v>49</v>
      </c>
      <c r="R1930" t="s">
        <v>172</v>
      </c>
      <c r="S1930" t="s">
        <v>38</v>
      </c>
      <c r="T1930" t="s">
        <v>39</v>
      </c>
      <c r="U1930" t="s">
        <v>40</v>
      </c>
      <c r="V1930" t="s">
        <v>41</v>
      </c>
      <c r="W1930" t="s">
        <v>42</v>
      </c>
      <c r="X1930" t="s">
        <v>53</v>
      </c>
    </row>
    <row r="1931" spans="1:24" x14ac:dyDescent="0.45">
      <c r="A1931" t="s">
        <v>8700</v>
      </c>
      <c r="G1931" s="45" t="s">
        <v>8703</v>
      </c>
      <c r="H1931" t="s">
        <v>9773</v>
      </c>
      <c r="I1931" s="6" t="s">
        <v>29</v>
      </c>
      <c r="J1931" t="s">
        <v>8705</v>
      </c>
      <c r="K1931" t="s">
        <v>31</v>
      </c>
      <c r="L1931" s="32" t="s">
        <v>497</v>
      </c>
      <c r="M1931" t="s">
        <v>8705</v>
      </c>
      <c r="N1931" t="s">
        <v>33</v>
      </c>
      <c r="O1931" t="s">
        <v>740</v>
      </c>
      <c r="P1931" t="s">
        <v>35</v>
      </c>
      <c r="Q1931" t="s">
        <v>36</v>
      </c>
      <c r="R1931" t="s">
        <v>415</v>
      </c>
      <c r="S1931" t="s">
        <v>38</v>
      </c>
      <c r="T1931" t="s">
        <v>81</v>
      </c>
      <c r="U1931" t="s">
        <v>40</v>
      </c>
      <c r="V1931" t="s">
        <v>81</v>
      </c>
      <c r="W1931" t="s">
        <v>42</v>
      </c>
      <c r="X1931" t="s">
        <v>115</v>
      </c>
    </row>
    <row r="1932" spans="1:24" x14ac:dyDescent="0.45">
      <c r="A1932" s="38" t="s">
        <v>9774</v>
      </c>
      <c r="B1932" t="s">
        <v>9774</v>
      </c>
      <c r="E1932" t="s">
        <v>9775</v>
      </c>
      <c r="G1932" s="45" t="s">
        <v>9775</v>
      </c>
      <c r="H1932" t="s">
        <v>9776</v>
      </c>
      <c r="I1932" t="s">
        <v>46</v>
      </c>
      <c r="J1932" t="s">
        <v>9777</v>
      </c>
      <c r="K1932" s="9" t="s">
        <v>48</v>
      </c>
      <c r="L1932" s="32" t="s">
        <v>6624</v>
      </c>
      <c r="M1932" t="s">
        <v>9777</v>
      </c>
      <c r="N1932" t="s">
        <v>46</v>
      </c>
      <c r="O1932" t="s">
        <v>34</v>
      </c>
      <c r="P1932" t="s">
        <v>35</v>
      </c>
      <c r="Q1932" t="s">
        <v>49</v>
      </c>
      <c r="R1932" t="s">
        <v>50</v>
      </c>
      <c r="S1932" t="s">
        <v>51</v>
      </c>
      <c r="T1932" t="s">
        <v>39</v>
      </c>
      <c r="U1932" t="s">
        <v>9778</v>
      </c>
      <c r="V1932" t="s">
        <v>41</v>
      </c>
      <c r="W1932" t="s">
        <v>9778</v>
      </c>
      <c r="X1932" t="s">
        <v>53</v>
      </c>
    </row>
    <row r="1933" spans="1:24" x14ac:dyDescent="0.45">
      <c r="A1933" t="s">
        <v>9779</v>
      </c>
      <c r="B1933" t="s">
        <v>25</v>
      </c>
      <c r="C1933" t="s">
        <v>25</v>
      </c>
      <c r="D1933" t="s">
        <v>9780</v>
      </c>
      <c r="E1933" t="s">
        <v>9781</v>
      </c>
      <c r="F1933">
        <v>10.1111</v>
      </c>
      <c r="G1933" s="45">
        <v>15557561</v>
      </c>
      <c r="H1933" t="s">
        <v>9782</v>
      </c>
      <c r="I1933" t="s">
        <v>46</v>
      </c>
      <c r="J1933" t="s">
        <v>77</v>
      </c>
      <c r="K1933" t="s">
        <v>77</v>
      </c>
      <c r="L1933" s="32" t="s">
        <v>77</v>
      </c>
      <c r="M1933" t="s">
        <v>77</v>
      </c>
      <c r="N1933" t="s">
        <v>33</v>
      </c>
      <c r="O1933" t="s">
        <v>34</v>
      </c>
      <c r="P1933" t="s">
        <v>35</v>
      </c>
      <c r="Q1933" t="s">
        <v>49</v>
      </c>
      <c r="R1933" t="s">
        <v>172</v>
      </c>
      <c r="S1933" t="s">
        <v>38</v>
      </c>
      <c r="T1933" t="s">
        <v>39</v>
      </c>
      <c r="U1933" t="s">
        <v>40</v>
      </c>
      <c r="V1933" t="s">
        <v>81</v>
      </c>
      <c r="W1933" t="s">
        <v>42</v>
      </c>
      <c r="X1933" t="s">
        <v>53</v>
      </c>
    </row>
    <row r="1934" spans="1:24" x14ac:dyDescent="0.45">
      <c r="A1934" t="s">
        <v>9783</v>
      </c>
      <c r="B1934" t="s">
        <v>25</v>
      </c>
      <c r="C1934" t="s">
        <v>25</v>
      </c>
      <c r="D1934" t="s">
        <v>9784</v>
      </c>
      <c r="E1934" t="s">
        <v>9785</v>
      </c>
      <c r="F1934">
        <v>10.1111</v>
      </c>
      <c r="G1934" s="45">
        <v>17552567</v>
      </c>
      <c r="H1934" t="s">
        <v>9786</v>
      </c>
      <c r="I1934" s="6" t="s">
        <v>29</v>
      </c>
      <c r="J1934" t="s">
        <v>9787</v>
      </c>
      <c r="K1934" t="s">
        <v>31</v>
      </c>
      <c r="L1934" s="32" t="s">
        <v>32</v>
      </c>
      <c r="M1934" t="str">
        <f>"http://onlinelibrary.wiley.com/page/journal/"&amp;G1934&amp;"/homepage/FundedAccess.html"</f>
        <v>http://onlinelibrary.wiley.com/page/journal/17552567/homepage/FundedAccess.html</v>
      </c>
      <c r="N1934" t="s">
        <v>33</v>
      </c>
      <c r="O1934" t="s">
        <v>34</v>
      </c>
      <c r="P1934" t="s">
        <v>35</v>
      </c>
      <c r="Q1934" t="s">
        <v>36</v>
      </c>
      <c r="R1934" t="s">
        <v>172</v>
      </c>
      <c r="S1934" t="s">
        <v>38</v>
      </c>
      <c r="T1934" t="s">
        <v>39</v>
      </c>
      <c r="U1934" t="s">
        <v>40</v>
      </c>
      <c r="V1934" t="s">
        <v>41</v>
      </c>
      <c r="W1934" t="s">
        <v>42</v>
      </c>
      <c r="X1934" t="s">
        <v>43</v>
      </c>
    </row>
    <row r="1935" spans="1:24" x14ac:dyDescent="0.45">
      <c r="A1935" t="s">
        <v>9788</v>
      </c>
      <c r="B1935" t="s">
        <v>25</v>
      </c>
      <c r="C1935" t="s">
        <v>25</v>
      </c>
      <c r="D1935" t="s">
        <v>9789</v>
      </c>
      <c r="E1935" t="s">
        <v>9790</v>
      </c>
      <c r="F1935">
        <v>10.1111</v>
      </c>
      <c r="G1935" s="45">
        <v>17449987</v>
      </c>
      <c r="H1935" t="s">
        <v>9791</v>
      </c>
      <c r="I1935" s="6" t="s">
        <v>29</v>
      </c>
      <c r="J1935" s="8" t="s">
        <v>9792</v>
      </c>
      <c r="K1935" s="9" t="s">
        <v>59</v>
      </c>
      <c r="L1935" s="32" t="s">
        <v>152</v>
      </c>
      <c r="M1935" t="str">
        <f>"http://onlinelibrary.wiley.com/page/journal/"&amp;G1935&amp;"/homepage/FundedAccess.html"</f>
        <v>http://onlinelibrary.wiley.com/page/journal/17449987/homepage/FundedAccess.html</v>
      </c>
      <c r="N1935" t="s">
        <v>33</v>
      </c>
      <c r="O1935" t="s">
        <v>34</v>
      </c>
      <c r="P1935" t="s">
        <v>35</v>
      </c>
      <c r="Q1935" t="s">
        <v>61</v>
      </c>
      <c r="R1935" t="s">
        <v>172</v>
      </c>
      <c r="S1935" t="s">
        <v>38</v>
      </c>
      <c r="T1935" t="s">
        <v>39</v>
      </c>
      <c r="U1935" t="s">
        <v>40</v>
      </c>
      <c r="V1935" t="s">
        <v>41</v>
      </c>
      <c r="W1935" t="s">
        <v>42</v>
      </c>
      <c r="X1935" t="s">
        <v>53</v>
      </c>
    </row>
    <row r="1936" spans="1:24" x14ac:dyDescent="0.45">
      <c r="A1936" t="s">
        <v>9793</v>
      </c>
      <c r="B1936" t="s">
        <v>25</v>
      </c>
      <c r="C1936" t="s">
        <v>25</v>
      </c>
      <c r="D1936" t="s">
        <v>9794</v>
      </c>
      <c r="E1936" t="s">
        <v>9795</v>
      </c>
      <c r="F1936">
        <v>10.1111</v>
      </c>
      <c r="G1936" s="45">
        <v>17449987</v>
      </c>
      <c r="H1936" t="s">
        <v>9796</v>
      </c>
      <c r="I1936" t="s">
        <v>46</v>
      </c>
      <c r="J1936" t="s">
        <v>9797</v>
      </c>
      <c r="K1936" t="s">
        <v>31</v>
      </c>
      <c r="L1936" s="32" t="s">
        <v>757</v>
      </c>
      <c r="M1936" t="s">
        <v>9798</v>
      </c>
      <c r="N1936" t="s">
        <v>46</v>
      </c>
      <c r="O1936" t="str">
        <f>"http://onlinelibrary.wiley.com/page/journal/17597714/homepage/open_access_license_and_copyright.htm"</f>
        <v>http://onlinelibrary.wiley.com/page/journal/17597714/homepage/open_access_license_and_copyright.htm</v>
      </c>
      <c r="P1936" t="s">
        <v>35</v>
      </c>
      <c r="Q1936" t="s">
        <v>49</v>
      </c>
      <c r="R1936" t="s">
        <v>172</v>
      </c>
      <c r="S1936" t="s">
        <v>38</v>
      </c>
      <c r="T1936" t="s">
        <v>39</v>
      </c>
      <c r="U1936" t="s">
        <v>40</v>
      </c>
      <c r="V1936" t="s">
        <v>41</v>
      </c>
      <c r="W1936" t="s">
        <v>42</v>
      </c>
      <c r="X1936" t="s">
        <v>53</v>
      </c>
    </row>
    <row r="1937" spans="1:24" x14ac:dyDescent="0.45">
      <c r="A1937" t="s">
        <v>9799</v>
      </c>
      <c r="B1937" t="s">
        <v>25</v>
      </c>
      <c r="C1937" t="s">
        <v>25</v>
      </c>
      <c r="D1937" t="s">
        <v>9800</v>
      </c>
      <c r="E1937" t="s">
        <v>9801</v>
      </c>
      <c r="F1937">
        <v>10.100199999999999</v>
      </c>
      <c r="G1937" s="45">
        <v>15206874</v>
      </c>
      <c r="H1937" t="s">
        <v>9802</v>
      </c>
      <c r="I1937" t="s">
        <v>86</v>
      </c>
      <c r="J1937" t="s">
        <v>77</v>
      </c>
      <c r="K1937" t="s">
        <v>31</v>
      </c>
      <c r="L1937" s="32" t="s">
        <v>1592</v>
      </c>
      <c r="M1937" t="s">
        <v>77</v>
      </c>
      <c r="N1937" t="s">
        <v>78</v>
      </c>
      <c r="O1937" t="s">
        <v>34</v>
      </c>
      <c r="P1937" t="s">
        <v>35</v>
      </c>
      <c r="Q1937" t="s">
        <v>1330</v>
      </c>
      <c r="R1937" t="s">
        <v>172</v>
      </c>
      <c r="S1937" t="s">
        <v>38</v>
      </c>
      <c r="T1937" t="s">
        <v>39</v>
      </c>
      <c r="U1937" t="s">
        <v>40</v>
      </c>
      <c r="V1937" t="s">
        <v>37</v>
      </c>
      <c r="W1937" t="s">
        <v>42</v>
      </c>
      <c r="X1937" t="s">
        <v>43</v>
      </c>
    </row>
    <row r="1938" spans="1:24" x14ac:dyDescent="0.45">
      <c r="A1938" t="s">
        <v>9803</v>
      </c>
      <c r="B1938" t="s">
        <v>25</v>
      </c>
      <c r="C1938" t="s">
        <v>25</v>
      </c>
      <c r="D1938" t="s">
        <v>9804</v>
      </c>
      <c r="E1938" t="s">
        <v>9805</v>
      </c>
      <c r="F1938">
        <v>10.1111</v>
      </c>
      <c r="G1938" s="45">
        <v>14679663</v>
      </c>
      <c r="H1938" t="s">
        <v>9806</v>
      </c>
      <c r="I1938" s="6" t="s">
        <v>29</v>
      </c>
      <c r="J1938" t="s">
        <v>9807</v>
      </c>
      <c r="K1938" t="s">
        <v>31</v>
      </c>
      <c r="L1938" s="32" t="s">
        <v>1223</v>
      </c>
      <c r="M1938" t="str">
        <f>"http://onlinelibrary.wiley.com/page/journal/"&amp;G1938&amp;"/homepage/FundedAccess.html"</f>
        <v>http://onlinelibrary.wiley.com/page/journal/14679663/homepage/FundedAccess.html</v>
      </c>
      <c r="N1938" t="s">
        <v>33</v>
      </c>
      <c r="O1938" t="s">
        <v>34</v>
      </c>
      <c r="P1938" t="s">
        <v>35</v>
      </c>
      <c r="Q1938" t="s">
        <v>36</v>
      </c>
      <c r="R1938" t="s">
        <v>172</v>
      </c>
      <c r="S1938" t="s">
        <v>38</v>
      </c>
      <c r="T1938" t="s">
        <v>39</v>
      </c>
      <c r="U1938" t="s">
        <v>40</v>
      </c>
      <c r="V1938" t="s">
        <v>80</v>
      </c>
      <c r="W1938" t="s">
        <v>42</v>
      </c>
      <c r="X1938" t="s">
        <v>43</v>
      </c>
    </row>
    <row r="1939" spans="1:24" x14ac:dyDescent="0.45">
      <c r="A1939" t="s">
        <v>9808</v>
      </c>
      <c r="B1939" t="s">
        <v>25</v>
      </c>
      <c r="C1939" t="s">
        <v>25</v>
      </c>
      <c r="D1939" t="s">
        <v>9809</v>
      </c>
      <c r="E1939" t="s">
        <v>9810</v>
      </c>
      <c r="F1939">
        <v>10.100199999999999</v>
      </c>
      <c r="G1939" s="45">
        <v>23344822</v>
      </c>
      <c r="H1939" t="s">
        <v>9811</v>
      </c>
      <c r="I1939" t="s">
        <v>86</v>
      </c>
      <c r="J1939" t="s">
        <v>77</v>
      </c>
      <c r="K1939" t="s">
        <v>77</v>
      </c>
      <c r="L1939" s="32" t="s">
        <v>77</v>
      </c>
      <c r="M1939" t="s">
        <v>77</v>
      </c>
      <c r="N1939" t="s">
        <v>78</v>
      </c>
      <c r="O1939" t="s">
        <v>34</v>
      </c>
      <c r="P1939" t="s">
        <v>35</v>
      </c>
      <c r="Q1939" t="s">
        <v>1330</v>
      </c>
      <c r="R1939" t="s">
        <v>172</v>
      </c>
      <c r="S1939" t="s">
        <v>38</v>
      </c>
      <c r="T1939" t="s">
        <v>39</v>
      </c>
      <c r="U1939" t="s">
        <v>40</v>
      </c>
      <c r="V1939" t="s">
        <v>41</v>
      </c>
      <c r="W1939" t="s">
        <v>42</v>
      </c>
      <c r="X1939" t="s">
        <v>115</v>
      </c>
    </row>
    <row r="1940" spans="1:24" x14ac:dyDescent="0.45">
      <c r="A1940" t="s">
        <v>9812</v>
      </c>
      <c r="B1940" t="s">
        <v>25</v>
      </c>
      <c r="C1940" t="s">
        <v>25</v>
      </c>
      <c r="D1940" t="s">
        <v>9813</v>
      </c>
      <c r="E1940" t="s">
        <v>9814</v>
      </c>
      <c r="F1940">
        <v>10.1111</v>
      </c>
      <c r="G1940" s="45">
        <v>17568765</v>
      </c>
      <c r="H1940" t="s">
        <v>9815</v>
      </c>
      <c r="I1940" s="6" t="s">
        <v>29</v>
      </c>
      <c r="J1940" t="s">
        <v>9816</v>
      </c>
      <c r="K1940" t="s">
        <v>31</v>
      </c>
      <c r="L1940" s="32">
        <v>3470</v>
      </c>
      <c r="M1940" t="str">
        <f>"http://onlinelibrary.wiley.com/page/journal/"&amp;G1940&amp;"/homepage/FundedAccess.html"</f>
        <v>http://onlinelibrary.wiley.com/page/journal/17568765/homepage/FundedAccess.html</v>
      </c>
      <c r="N1940" t="s">
        <v>78</v>
      </c>
      <c r="O1940" s="8" t="s">
        <v>9817</v>
      </c>
      <c r="P1940" t="s">
        <v>35</v>
      </c>
      <c r="Q1940" t="s">
        <v>9818</v>
      </c>
      <c r="R1940" t="s">
        <v>415</v>
      </c>
      <c r="S1940" t="s">
        <v>38</v>
      </c>
      <c r="T1940" t="s">
        <v>39</v>
      </c>
      <c r="U1940" t="s">
        <v>9819</v>
      </c>
      <c r="V1940" t="s">
        <v>81</v>
      </c>
      <c r="W1940" t="s">
        <v>42</v>
      </c>
      <c r="X1940" t="s">
        <v>53</v>
      </c>
    </row>
    <row r="1941" spans="1:24" x14ac:dyDescent="0.45">
      <c r="A1941" t="s">
        <v>9820</v>
      </c>
      <c r="B1941" t="s">
        <v>25</v>
      </c>
      <c r="C1941" t="s">
        <v>25</v>
      </c>
      <c r="D1941" t="s">
        <v>9821</v>
      </c>
      <c r="E1941" t="s">
        <v>9821</v>
      </c>
      <c r="F1941">
        <v>10.100199999999999</v>
      </c>
      <c r="G1941" s="45">
        <v>20534515</v>
      </c>
      <c r="H1941" t="s">
        <v>9822</v>
      </c>
      <c r="I1941" s="6" t="s">
        <v>29</v>
      </c>
      <c r="J1941" t="s">
        <v>9823</v>
      </c>
      <c r="K1941" t="s">
        <v>31</v>
      </c>
      <c r="L1941" s="32" t="s">
        <v>312</v>
      </c>
      <c r="M1941" t="str">
        <f>"http://onlinelibrary.wiley.com/page/journal/"&amp;G1941&amp;"/homepage/FundedAccess.html"</f>
        <v>http://onlinelibrary.wiley.com/page/journal/20534515/homepage/FundedAccess.html</v>
      </c>
      <c r="N1941" t="s">
        <v>33</v>
      </c>
      <c r="O1941" t="s">
        <v>34</v>
      </c>
      <c r="P1941" t="s">
        <v>35</v>
      </c>
      <c r="Q1941" t="s">
        <v>61</v>
      </c>
      <c r="R1941" t="s">
        <v>172</v>
      </c>
      <c r="S1941" t="s">
        <v>38</v>
      </c>
      <c r="T1941" t="s">
        <v>39</v>
      </c>
      <c r="U1941" t="s">
        <v>40</v>
      </c>
      <c r="V1941" t="s">
        <v>41</v>
      </c>
      <c r="W1941" t="s">
        <v>42</v>
      </c>
      <c r="X1941" t="s">
        <v>53</v>
      </c>
    </row>
    <row r="1942" spans="1:24" x14ac:dyDescent="0.45">
      <c r="A1942" t="s">
        <v>9824</v>
      </c>
      <c r="B1942" t="s">
        <v>25</v>
      </c>
      <c r="C1942" t="s">
        <v>25</v>
      </c>
      <c r="D1942" t="s">
        <v>9825</v>
      </c>
      <c r="E1942" t="s">
        <v>9826</v>
      </c>
      <c r="F1942">
        <v>10.1111</v>
      </c>
      <c r="G1942" s="45">
        <v>16000854</v>
      </c>
      <c r="H1942" t="s">
        <v>9827</v>
      </c>
      <c r="I1942" s="6" t="s">
        <v>29</v>
      </c>
      <c r="J1942" t="s">
        <v>9828</v>
      </c>
      <c r="K1942" t="s">
        <v>31</v>
      </c>
      <c r="L1942" s="32" t="s">
        <v>197</v>
      </c>
      <c r="M1942" t="str">
        <f>"http://onlinelibrary.wiley.com/page/journal/"&amp;G1942&amp;"/homepage/FundedAccess.html"</f>
        <v>http://onlinelibrary.wiley.com/page/journal/16000854/homepage/FundedAccess.html</v>
      </c>
      <c r="N1942" t="s">
        <v>33</v>
      </c>
      <c r="O1942" t="s">
        <v>34</v>
      </c>
      <c r="P1942" t="s">
        <v>35</v>
      </c>
      <c r="Q1942" t="s">
        <v>61</v>
      </c>
      <c r="R1942" t="s">
        <v>50</v>
      </c>
      <c r="S1942" t="s">
        <v>38</v>
      </c>
      <c r="T1942" t="s">
        <v>39</v>
      </c>
      <c r="U1942" t="s">
        <v>40</v>
      </c>
      <c r="V1942" t="s">
        <v>41</v>
      </c>
      <c r="W1942" t="s">
        <v>42</v>
      </c>
      <c r="X1942" t="s">
        <v>53</v>
      </c>
    </row>
    <row r="1943" spans="1:24" x14ac:dyDescent="0.45">
      <c r="A1943" t="s">
        <v>9829</v>
      </c>
      <c r="B1943" t="s">
        <v>25</v>
      </c>
      <c r="C1943" t="s">
        <v>25</v>
      </c>
      <c r="D1943" t="s">
        <v>9830</v>
      </c>
      <c r="E1943" t="s">
        <v>9831</v>
      </c>
      <c r="F1943">
        <v>10.1111</v>
      </c>
      <c r="G1943" s="45">
        <v>14679671</v>
      </c>
      <c r="H1943" t="s">
        <v>9832</v>
      </c>
      <c r="I1943" s="6" t="s">
        <v>29</v>
      </c>
      <c r="J1943" t="s">
        <v>9833</v>
      </c>
      <c r="K1943" t="s">
        <v>31</v>
      </c>
      <c r="L1943" s="32" t="s">
        <v>2989</v>
      </c>
      <c r="M1943" t="str">
        <f>"http://onlinelibrary.wiley.com/page/journal/"&amp;G1943&amp;"/homepage/FundedAccess.html"</f>
        <v>http://onlinelibrary.wiley.com/page/journal/14679671/homepage/FundedAccess.html</v>
      </c>
      <c r="N1943" t="s">
        <v>33</v>
      </c>
      <c r="O1943" t="s">
        <v>34</v>
      </c>
      <c r="P1943" t="s">
        <v>35</v>
      </c>
      <c r="Q1943" t="s">
        <v>36</v>
      </c>
      <c r="R1943" t="s">
        <v>172</v>
      </c>
      <c r="S1943" t="s">
        <v>38</v>
      </c>
      <c r="T1943" t="s">
        <v>39</v>
      </c>
      <c r="U1943" t="s">
        <v>40</v>
      </c>
      <c r="V1943" t="s">
        <v>41</v>
      </c>
      <c r="W1943" t="s">
        <v>42</v>
      </c>
      <c r="X1943" t="s">
        <v>53</v>
      </c>
    </row>
    <row r="1944" spans="1:24" x14ac:dyDescent="0.45">
      <c r="A1944" t="s">
        <v>9834</v>
      </c>
      <c r="B1944" t="s">
        <v>25</v>
      </c>
      <c r="C1944" t="s">
        <v>25</v>
      </c>
      <c r="D1944" t="s">
        <v>9835</v>
      </c>
      <c r="E1944" t="s">
        <v>9836</v>
      </c>
      <c r="F1944">
        <v>10.1111</v>
      </c>
      <c r="G1944" s="45">
        <v>14755661</v>
      </c>
      <c r="H1944" t="s">
        <v>9837</v>
      </c>
      <c r="I1944" s="6" t="s">
        <v>29</v>
      </c>
      <c r="J1944" t="s">
        <v>9838</v>
      </c>
      <c r="K1944" t="s">
        <v>31</v>
      </c>
      <c r="L1944" s="32" t="s">
        <v>132</v>
      </c>
      <c r="M1944" t="str">
        <f>"http://onlinelibrary.wiley.com/page/journal/"&amp;G1944&amp;"/homepage/FundedAccess.html"</f>
        <v>http://onlinelibrary.wiley.com/page/journal/14755661/homepage/FundedAccess.html</v>
      </c>
      <c r="N1944" t="s">
        <v>33</v>
      </c>
      <c r="O1944" t="s">
        <v>34</v>
      </c>
      <c r="P1944" t="s">
        <v>35</v>
      </c>
      <c r="Q1944" t="s">
        <v>36</v>
      </c>
      <c r="R1944" t="s">
        <v>50</v>
      </c>
      <c r="S1944" t="s">
        <v>38</v>
      </c>
      <c r="T1944" t="s">
        <v>39</v>
      </c>
      <c r="U1944" t="s">
        <v>40</v>
      </c>
      <c r="V1944" t="s">
        <v>41</v>
      </c>
      <c r="W1944" t="s">
        <v>42</v>
      </c>
      <c r="X1944" t="s">
        <v>43</v>
      </c>
    </row>
    <row r="1945" spans="1:24" x14ac:dyDescent="0.45">
      <c r="A1945" t="s">
        <v>9839</v>
      </c>
      <c r="E1945" t="s">
        <v>9840</v>
      </c>
      <c r="F1945">
        <v>10.1112</v>
      </c>
      <c r="G1945" s="45">
        <v>20524986</v>
      </c>
      <c r="H1945" t="s">
        <v>9841</v>
      </c>
      <c r="I1945" t="s">
        <v>46</v>
      </c>
      <c r="J1945" t="s">
        <v>9842</v>
      </c>
      <c r="K1945" t="s">
        <v>31</v>
      </c>
      <c r="L1945" s="32" t="s">
        <v>10290</v>
      </c>
      <c r="M1945" s="8" t="s">
        <v>9843</v>
      </c>
      <c r="N1945" t="s">
        <v>33</v>
      </c>
      <c r="O1945" t="s">
        <v>34</v>
      </c>
      <c r="P1945" t="s">
        <v>35</v>
      </c>
      <c r="Q1945" t="s">
        <v>49</v>
      </c>
      <c r="R1945" t="s">
        <v>172</v>
      </c>
      <c r="S1945" t="s">
        <v>38</v>
      </c>
      <c r="T1945" t="s">
        <v>39</v>
      </c>
      <c r="U1945" t="s">
        <v>40</v>
      </c>
      <c r="V1945" t="s">
        <v>81</v>
      </c>
      <c r="W1945" t="s">
        <v>42</v>
      </c>
      <c r="X1945" t="s">
        <v>53</v>
      </c>
    </row>
    <row r="1946" spans="1:24" x14ac:dyDescent="0.45">
      <c r="A1946" t="s">
        <v>9844</v>
      </c>
      <c r="B1946" t="s">
        <v>25</v>
      </c>
      <c r="C1946" t="s">
        <v>25</v>
      </c>
      <c r="D1946" t="s">
        <v>9845</v>
      </c>
      <c r="E1946" t="s">
        <v>9846</v>
      </c>
      <c r="F1946">
        <v>10.1111</v>
      </c>
      <c r="G1946" s="45" t="s">
        <v>9847</v>
      </c>
      <c r="H1946" t="s">
        <v>9848</v>
      </c>
      <c r="I1946" s="6" t="s">
        <v>29</v>
      </c>
      <c r="J1946" t="s">
        <v>9849</v>
      </c>
      <c r="K1946" t="s">
        <v>31</v>
      </c>
      <c r="L1946" s="32" t="s">
        <v>5250</v>
      </c>
      <c r="M1946" t="str">
        <f>"http://onlinelibrary.wiley.com/page/journal/"&amp;G1946&amp;"/homepage/FundedAccess.html"</f>
        <v>http://onlinelibrary.wiley.com/page/journal/1467968X/homepage/FundedAccess.html</v>
      </c>
      <c r="N1946" t="s">
        <v>33</v>
      </c>
      <c r="O1946" t="s">
        <v>34</v>
      </c>
      <c r="P1946" t="s">
        <v>35</v>
      </c>
      <c r="Q1946" t="s">
        <v>61</v>
      </c>
      <c r="R1946" t="s">
        <v>172</v>
      </c>
      <c r="S1946" t="s">
        <v>38</v>
      </c>
      <c r="T1946" t="s">
        <v>39</v>
      </c>
      <c r="U1946" t="s">
        <v>40</v>
      </c>
      <c r="V1946" t="s">
        <v>41</v>
      </c>
      <c r="W1946" t="s">
        <v>42</v>
      </c>
      <c r="X1946" t="s">
        <v>43</v>
      </c>
    </row>
    <row r="1947" spans="1:24" x14ac:dyDescent="0.45">
      <c r="A1947" t="s">
        <v>9850</v>
      </c>
      <c r="B1947" t="s">
        <v>9851</v>
      </c>
      <c r="C1947" t="s">
        <v>25</v>
      </c>
      <c r="D1947" t="s">
        <v>9852</v>
      </c>
      <c r="E1947" t="s">
        <v>9853</v>
      </c>
      <c r="F1947">
        <v>10.100199999999999</v>
      </c>
      <c r="G1947" s="45">
        <v>21613915</v>
      </c>
      <c r="H1947" t="s">
        <v>9854</v>
      </c>
      <c r="I1947" s="6" t="s">
        <v>29</v>
      </c>
      <c r="J1947" t="s">
        <v>9855</v>
      </c>
      <c r="K1947" t="s">
        <v>31</v>
      </c>
      <c r="L1947" s="32" t="s">
        <v>10243</v>
      </c>
      <c r="M1947" t="str">
        <f>"http://onlinelibrary.wiley.com/page/journal/"&amp;G1947&amp;"/homepage/FundedAccess.html"</f>
        <v>http://onlinelibrary.wiley.com/page/journal/21613915/homepage/FundedAccess.html</v>
      </c>
      <c r="N1947" t="s">
        <v>33</v>
      </c>
      <c r="O1947" t="s">
        <v>34</v>
      </c>
      <c r="P1947" t="s">
        <v>35</v>
      </c>
      <c r="Q1947" t="s">
        <v>61</v>
      </c>
      <c r="R1947" t="s">
        <v>172</v>
      </c>
      <c r="S1947" t="s">
        <v>38</v>
      </c>
      <c r="T1947" t="s">
        <v>39</v>
      </c>
      <c r="U1947" t="s">
        <v>40</v>
      </c>
      <c r="V1947" t="s">
        <v>41</v>
      </c>
      <c r="W1947" t="s">
        <v>42</v>
      </c>
      <c r="X1947" t="s">
        <v>53</v>
      </c>
    </row>
    <row r="1948" spans="1:24" x14ac:dyDescent="0.45">
      <c r="A1948" s="38" t="s">
        <v>9856</v>
      </c>
      <c r="B1948" t="s">
        <v>9856</v>
      </c>
      <c r="E1948">
        <v>18651682</v>
      </c>
      <c r="G1948" s="45">
        <v>18651682</v>
      </c>
      <c r="H1948" t="s">
        <v>9857</v>
      </c>
      <c r="I1948" t="s">
        <v>46</v>
      </c>
      <c r="J1948" t="s">
        <v>9858</v>
      </c>
      <c r="K1948" s="9" t="s">
        <v>48</v>
      </c>
      <c r="L1948" s="32">
        <v>3120</v>
      </c>
      <c r="M1948" t="s">
        <v>9858</v>
      </c>
      <c r="N1948" t="s">
        <v>46</v>
      </c>
      <c r="O1948" t="s">
        <v>34</v>
      </c>
      <c r="P1948" t="s">
        <v>35</v>
      </c>
      <c r="Q1948" t="s">
        <v>49</v>
      </c>
      <c r="R1948" t="s">
        <v>50</v>
      </c>
      <c r="S1948" t="s">
        <v>51</v>
      </c>
      <c r="T1948" t="s">
        <v>39</v>
      </c>
      <c r="U1948" t="s">
        <v>9859</v>
      </c>
      <c r="V1948" t="s">
        <v>41</v>
      </c>
      <c r="W1948" t="s">
        <v>9859</v>
      </c>
      <c r="X1948" t="s">
        <v>53</v>
      </c>
    </row>
    <row r="1949" spans="1:24" x14ac:dyDescent="0.45">
      <c r="A1949" t="s">
        <v>9860</v>
      </c>
      <c r="B1949" t="s">
        <v>25</v>
      </c>
      <c r="C1949" t="s">
        <v>25</v>
      </c>
      <c r="D1949" t="s">
        <v>9861</v>
      </c>
      <c r="E1949" t="s">
        <v>9862</v>
      </c>
      <c r="F1949">
        <v>10.1111</v>
      </c>
      <c r="G1949" s="45">
        <v>15372995</v>
      </c>
      <c r="H1949" t="s">
        <v>9863</v>
      </c>
      <c r="I1949" s="6" t="s">
        <v>29</v>
      </c>
      <c r="J1949" t="s">
        <v>9864</v>
      </c>
      <c r="K1949" s="9" t="s">
        <v>59</v>
      </c>
      <c r="L1949" s="32" t="s">
        <v>122</v>
      </c>
      <c r="M1949" t="str">
        <f>"http://onlinelibrary.wiley.com/page/journal/"&amp;G1949&amp;"/homepage/FundedAccess.html"</f>
        <v>http://onlinelibrary.wiley.com/page/journal/15372995/homepage/FundedAccess.html</v>
      </c>
      <c r="N1949" t="s">
        <v>33</v>
      </c>
      <c r="O1949" t="s">
        <v>34</v>
      </c>
      <c r="P1949" t="s">
        <v>35</v>
      </c>
      <c r="Q1949" t="s">
        <v>61</v>
      </c>
      <c r="R1949" t="s">
        <v>172</v>
      </c>
      <c r="S1949" t="s">
        <v>38</v>
      </c>
      <c r="T1949" t="s">
        <v>39</v>
      </c>
      <c r="U1949" t="s">
        <v>40</v>
      </c>
      <c r="V1949" t="s">
        <v>41</v>
      </c>
      <c r="W1949" t="s">
        <v>42</v>
      </c>
      <c r="X1949" t="s">
        <v>53</v>
      </c>
    </row>
    <row r="1950" spans="1:24" x14ac:dyDescent="0.45">
      <c r="A1950" t="s">
        <v>9865</v>
      </c>
      <c r="B1950" t="s">
        <v>25</v>
      </c>
      <c r="C1950" t="s">
        <v>25</v>
      </c>
      <c r="D1950" t="s">
        <v>9866</v>
      </c>
      <c r="E1950" t="s">
        <v>9867</v>
      </c>
      <c r="F1950">
        <v>10.1111</v>
      </c>
      <c r="G1950" s="45">
        <v>13653148</v>
      </c>
      <c r="H1950" t="s">
        <v>9868</v>
      </c>
      <c r="I1950" s="6" t="s">
        <v>29</v>
      </c>
      <c r="J1950" t="s">
        <v>9869</v>
      </c>
      <c r="K1950" t="s">
        <v>31</v>
      </c>
      <c r="L1950" s="32" t="s">
        <v>2206</v>
      </c>
      <c r="M1950" t="str">
        <f>"http://onlinelibrary.wiley.com/page/journal/"&amp;G1950&amp;"/homepage/FundedAccess.html"</f>
        <v>http://onlinelibrary.wiley.com/page/journal/13653148/homepage/FundedAccess.html</v>
      </c>
      <c r="N1950" t="s">
        <v>33</v>
      </c>
      <c r="O1950" t="s">
        <v>34</v>
      </c>
      <c r="P1950" t="s">
        <v>35</v>
      </c>
      <c r="Q1950" t="s">
        <v>61</v>
      </c>
      <c r="R1950" t="s">
        <v>415</v>
      </c>
      <c r="S1950" t="s">
        <v>38</v>
      </c>
      <c r="T1950" t="s">
        <v>93</v>
      </c>
      <c r="U1950" t="s">
        <v>9870</v>
      </c>
      <c r="V1950" t="s">
        <v>41</v>
      </c>
      <c r="W1950" t="s">
        <v>42</v>
      </c>
      <c r="X1950" t="s">
        <v>53</v>
      </c>
    </row>
    <row r="1951" spans="1:24" x14ac:dyDescent="0.45">
      <c r="A1951" s="38" t="s">
        <v>9871</v>
      </c>
      <c r="B1951" t="s">
        <v>9871</v>
      </c>
      <c r="E1951">
        <v>25738488</v>
      </c>
      <c r="G1951" s="45">
        <v>25738488</v>
      </c>
      <c r="H1951" t="s">
        <v>9872</v>
      </c>
      <c r="I1951" t="s">
        <v>46</v>
      </c>
      <c r="J1951" t="s">
        <v>9873</v>
      </c>
      <c r="K1951" s="9" t="s">
        <v>48</v>
      </c>
      <c r="L1951" s="32" t="s">
        <v>10265</v>
      </c>
      <c r="M1951" t="s">
        <v>9873</v>
      </c>
      <c r="N1951" t="s">
        <v>46</v>
      </c>
      <c r="O1951" t="s">
        <v>34</v>
      </c>
      <c r="P1951" t="s">
        <v>35</v>
      </c>
      <c r="Q1951" t="s">
        <v>49</v>
      </c>
      <c r="R1951" t="s">
        <v>50</v>
      </c>
      <c r="S1951" t="s">
        <v>51</v>
      </c>
      <c r="T1951" t="s">
        <v>39</v>
      </c>
      <c r="U1951" t="s">
        <v>9874</v>
      </c>
      <c r="V1951" t="s">
        <v>41</v>
      </c>
      <c r="W1951" t="s">
        <v>9874</v>
      </c>
      <c r="X1951" t="s">
        <v>53</v>
      </c>
    </row>
    <row r="1952" spans="1:24" x14ac:dyDescent="0.45">
      <c r="A1952" t="s">
        <v>9875</v>
      </c>
      <c r="E1952" t="s">
        <v>9876</v>
      </c>
      <c r="F1952">
        <v>10.100199999999999</v>
      </c>
      <c r="G1952" s="45">
        <v>25738488</v>
      </c>
      <c r="H1952" t="s">
        <v>9877</v>
      </c>
      <c r="I1952" s="6" t="s">
        <v>29</v>
      </c>
      <c r="J1952" t="s">
        <v>9878</v>
      </c>
      <c r="K1952" t="s">
        <v>31</v>
      </c>
      <c r="L1952" s="32" t="s">
        <v>399</v>
      </c>
      <c r="M1952" t="s">
        <v>5463</v>
      </c>
      <c r="N1952" t="s">
        <v>33</v>
      </c>
      <c r="O1952" t="s">
        <v>34</v>
      </c>
      <c r="P1952" t="s">
        <v>35</v>
      </c>
      <c r="Q1952" t="s">
        <v>61</v>
      </c>
      <c r="R1952" t="s">
        <v>172</v>
      </c>
      <c r="S1952" t="s">
        <v>38</v>
      </c>
      <c r="T1952" t="s">
        <v>39</v>
      </c>
      <c r="U1952" t="s">
        <v>40</v>
      </c>
      <c r="V1952" t="s">
        <v>41</v>
      </c>
      <c r="W1952" t="s">
        <v>42</v>
      </c>
      <c r="X1952" t="s">
        <v>53</v>
      </c>
    </row>
    <row r="1953" spans="1:24" x14ac:dyDescent="0.45">
      <c r="A1953" t="s">
        <v>9879</v>
      </c>
      <c r="B1953" t="s">
        <v>25</v>
      </c>
      <c r="C1953" t="s">
        <v>25</v>
      </c>
      <c r="D1953" t="s">
        <v>9880</v>
      </c>
      <c r="E1953" t="s">
        <v>9881</v>
      </c>
      <c r="F1953">
        <v>10.1111</v>
      </c>
      <c r="G1953" s="45">
        <v>13993062</v>
      </c>
      <c r="H1953" t="s">
        <v>9882</v>
      </c>
      <c r="I1953" s="6" t="s">
        <v>29</v>
      </c>
      <c r="J1953" t="s">
        <v>9883</v>
      </c>
      <c r="K1953" t="s">
        <v>31</v>
      </c>
      <c r="L1953" s="32" t="s">
        <v>3510</v>
      </c>
      <c r="M1953" t="str">
        <f>"http://onlinelibrary.wiley.com/page/journal/"&amp;G1953&amp;"/homepage/FundedAccess.html"</f>
        <v>http://onlinelibrary.wiley.com/page/journal/13993062/homepage/FundedAccess.html</v>
      </c>
      <c r="N1953" t="s">
        <v>33</v>
      </c>
      <c r="O1953" t="s">
        <v>34</v>
      </c>
      <c r="P1953" t="s">
        <v>35</v>
      </c>
      <c r="Q1953" t="s">
        <v>61</v>
      </c>
      <c r="R1953" t="s">
        <v>172</v>
      </c>
      <c r="S1953" t="s">
        <v>38</v>
      </c>
      <c r="T1953" t="s">
        <v>39</v>
      </c>
      <c r="U1953" t="s">
        <v>40</v>
      </c>
      <c r="V1953" t="s">
        <v>41</v>
      </c>
      <c r="W1953" t="s">
        <v>42</v>
      </c>
      <c r="X1953" t="s">
        <v>53</v>
      </c>
    </row>
    <row r="1954" spans="1:24" x14ac:dyDescent="0.45">
      <c r="A1954" t="s">
        <v>9884</v>
      </c>
      <c r="E1954" t="s">
        <v>9885</v>
      </c>
      <c r="G1954" s="45" t="s">
        <v>9885</v>
      </c>
      <c r="H1954" t="s">
        <v>9886</v>
      </c>
      <c r="I1954" s="6" t="s">
        <v>46</v>
      </c>
      <c r="J1954" s="1" t="s">
        <v>294</v>
      </c>
      <c r="K1954" t="s">
        <v>109</v>
      </c>
      <c r="L1954" s="32">
        <v>2000</v>
      </c>
      <c r="M1954" s="1" t="s">
        <v>9887</v>
      </c>
      <c r="N1954" t="s">
        <v>46</v>
      </c>
      <c r="O1954" t="s">
        <v>34</v>
      </c>
      <c r="P1954" t="s">
        <v>35</v>
      </c>
      <c r="Q1954" s="2" t="s">
        <v>102</v>
      </c>
      <c r="R1954" t="s">
        <v>172</v>
      </c>
      <c r="S1954" s="1" t="s">
        <v>51</v>
      </c>
      <c r="T1954" t="s">
        <v>39</v>
      </c>
      <c r="U1954" s="1" t="s">
        <v>3974</v>
      </c>
      <c r="V1954" t="s">
        <v>41</v>
      </c>
      <c r="W1954" s="1" t="s">
        <v>3975</v>
      </c>
      <c r="X1954" t="s">
        <v>53</v>
      </c>
    </row>
    <row r="1955" spans="1:24" x14ac:dyDescent="0.45">
      <c r="A1955" t="s">
        <v>9888</v>
      </c>
      <c r="B1955" t="s">
        <v>25</v>
      </c>
      <c r="C1955" t="s">
        <v>25</v>
      </c>
      <c r="D1955" t="s">
        <v>9889</v>
      </c>
      <c r="E1955" t="s">
        <v>9890</v>
      </c>
      <c r="F1955">
        <v>10.1111</v>
      </c>
      <c r="G1955" s="45">
        <v>13653156</v>
      </c>
      <c r="H1955" t="s">
        <v>9891</v>
      </c>
      <c r="I1955" s="6" t="s">
        <v>29</v>
      </c>
      <c r="J1955" t="s">
        <v>9892</v>
      </c>
      <c r="K1955" t="s">
        <v>31</v>
      </c>
      <c r="L1955" s="32" t="s">
        <v>852</v>
      </c>
      <c r="M1955" t="str">
        <f>"http://onlinelibrary.wiley.com/page/journal/"&amp;G1955&amp;"/homepage/FundedAccess.html"</f>
        <v>http://onlinelibrary.wiley.com/page/journal/13653156/homepage/FundedAccess.html</v>
      </c>
      <c r="N1955" t="s">
        <v>33</v>
      </c>
      <c r="O1955" t="s">
        <v>34</v>
      </c>
      <c r="P1955" t="s">
        <v>35</v>
      </c>
      <c r="Q1955" t="s">
        <v>61</v>
      </c>
      <c r="R1955" t="s">
        <v>172</v>
      </c>
      <c r="S1955" t="s">
        <v>38</v>
      </c>
      <c r="T1955" t="s">
        <v>39</v>
      </c>
      <c r="U1955" t="s">
        <v>9892</v>
      </c>
      <c r="V1955" t="s">
        <v>80</v>
      </c>
      <c r="W1955" t="s">
        <v>42</v>
      </c>
      <c r="X1955" t="s">
        <v>53</v>
      </c>
    </row>
    <row r="1956" spans="1:24" x14ac:dyDescent="0.45">
      <c r="A1956" t="s">
        <v>9893</v>
      </c>
      <c r="B1956" t="s">
        <v>25</v>
      </c>
      <c r="C1956" t="s">
        <v>25</v>
      </c>
      <c r="D1956" t="s">
        <v>9894</v>
      </c>
      <c r="E1956" t="s">
        <v>9895</v>
      </c>
      <c r="F1956">
        <v>10.100199999999999</v>
      </c>
      <c r="G1956" s="45">
        <v>14690705</v>
      </c>
      <c r="H1956" t="s">
        <v>9896</v>
      </c>
      <c r="I1956" s="6" t="s">
        <v>29</v>
      </c>
      <c r="K1956" t="s">
        <v>31</v>
      </c>
      <c r="L1956" s="32" t="s">
        <v>3945</v>
      </c>
      <c r="M1956" t="str">
        <f>"http://onlinelibrary.wiley.com/page/journal/"&amp;G1956&amp;"/homepage/FundedAccess.html"</f>
        <v>http://onlinelibrary.wiley.com/page/journal/14690705/homepage/FundedAccess.html</v>
      </c>
      <c r="N1956" t="s">
        <v>33</v>
      </c>
      <c r="O1956" t="s">
        <v>34</v>
      </c>
      <c r="P1956" t="s">
        <v>35</v>
      </c>
      <c r="Q1956" t="s">
        <v>61</v>
      </c>
      <c r="R1956" t="s">
        <v>50</v>
      </c>
      <c r="S1956" t="s">
        <v>38</v>
      </c>
      <c r="T1956" t="s">
        <v>39</v>
      </c>
      <c r="U1956" t="s">
        <v>40</v>
      </c>
      <c r="V1956" t="s">
        <v>41</v>
      </c>
      <c r="W1956" t="s">
        <v>42</v>
      </c>
      <c r="X1956" t="s">
        <v>53</v>
      </c>
    </row>
    <row r="1957" spans="1:24" x14ac:dyDescent="0.45">
      <c r="A1957" t="s">
        <v>9897</v>
      </c>
      <c r="E1957" t="s">
        <v>9898</v>
      </c>
      <c r="G1957" s="45">
        <v>20506414</v>
      </c>
      <c r="H1957" t="s">
        <v>9899</v>
      </c>
      <c r="I1957" s="6" t="s">
        <v>46</v>
      </c>
      <c r="J1957" s="1" t="s">
        <v>294</v>
      </c>
      <c r="K1957" t="s">
        <v>31</v>
      </c>
      <c r="L1957" s="32" t="s">
        <v>2718</v>
      </c>
      <c r="M1957" s="1" t="s">
        <v>9900</v>
      </c>
      <c r="N1957" t="s">
        <v>46</v>
      </c>
      <c r="O1957" t="s">
        <v>34</v>
      </c>
      <c r="P1957" s="2" t="s">
        <v>77</v>
      </c>
      <c r="Q1957" s="2" t="s">
        <v>77</v>
      </c>
      <c r="R1957" t="s">
        <v>50</v>
      </c>
      <c r="S1957" t="s">
        <v>38</v>
      </c>
      <c r="T1957" t="s">
        <v>39</v>
      </c>
      <c r="U1957" t="s">
        <v>40</v>
      </c>
      <c r="V1957" t="s">
        <v>41</v>
      </c>
      <c r="W1957" t="s">
        <v>42</v>
      </c>
      <c r="X1957" t="s">
        <v>53</v>
      </c>
    </row>
    <row r="1958" spans="1:24" x14ac:dyDescent="0.45">
      <c r="A1958" t="s">
        <v>9901</v>
      </c>
      <c r="B1958">
        <v>2488</v>
      </c>
      <c r="C1958" t="s">
        <v>25</v>
      </c>
      <c r="D1958" t="s">
        <v>9902</v>
      </c>
      <c r="E1958">
        <v>0</v>
      </c>
      <c r="F1958" t="s">
        <v>1336</v>
      </c>
      <c r="H1958" t="s">
        <v>9903</v>
      </c>
      <c r="I1958" t="s">
        <v>86</v>
      </c>
      <c r="J1958" t="s">
        <v>77</v>
      </c>
      <c r="K1958" t="s">
        <v>77</v>
      </c>
      <c r="L1958" s="32" t="s">
        <v>77</v>
      </c>
      <c r="M1958" t="s">
        <v>77</v>
      </c>
      <c r="N1958" t="s">
        <v>78</v>
      </c>
      <c r="O1958" t="s">
        <v>9904</v>
      </c>
      <c r="P1958" t="s">
        <v>102</v>
      </c>
      <c r="Q1958" t="s">
        <v>61</v>
      </c>
      <c r="R1958" t="s">
        <v>172</v>
      </c>
      <c r="S1958" t="s">
        <v>38</v>
      </c>
      <c r="T1958" t="s">
        <v>39</v>
      </c>
      <c r="U1958" t="s">
        <v>40</v>
      </c>
      <c r="V1958" t="s">
        <v>81</v>
      </c>
      <c r="W1958" t="s">
        <v>42</v>
      </c>
      <c r="X1958" t="s">
        <v>115</v>
      </c>
    </row>
    <row r="1959" spans="1:24" x14ac:dyDescent="0.45">
      <c r="A1959" t="s">
        <v>9905</v>
      </c>
      <c r="E1959" t="s">
        <v>9906</v>
      </c>
      <c r="G1959" s="45">
        <v>25751220</v>
      </c>
      <c r="H1959" t="s">
        <v>9907</v>
      </c>
      <c r="I1959" t="s">
        <v>46</v>
      </c>
      <c r="J1959" t="s">
        <v>9908</v>
      </c>
      <c r="K1959" s="9" t="s">
        <v>545</v>
      </c>
      <c r="L1959" s="32">
        <v>1820</v>
      </c>
      <c r="M1959" t="s">
        <v>5463</v>
      </c>
      <c r="N1959" t="s">
        <v>46</v>
      </c>
      <c r="O1959" s="8" t="s">
        <v>34</v>
      </c>
      <c r="P1959" t="s">
        <v>35</v>
      </c>
      <c r="Q1959" t="s">
        <v>49</v>
      </c>
      <c r="R1959" t="s">
        <v>172</v>
      </c>
      <c r="S1959" s="14" t="s">
        <v>560</v>
      </c>
      <c r="T1959" t="s">
        <v>39</v>
      </c>
      <c r="U1959" s="14" t="s">
        <v>560</v>
      </c>
      <c r="V1959" t="s">
        <v>41</v>
      </c>
      <c r="W1959" s="15" t="s">
        <v>9909</v>
      </c>
      <c r="X1959" t="s">
        <v>43</v>
      </c>
    </row>
    <row r="1960" spans="1:24" x14ac:dyDescent="0.45">
      <c r="A1960" t="s">
        <v>9910</v>
      </c>
      <c r="E1960" t="s">
        <v>9911</v>
      </c>
      <c r="G1960" s="45">
        <v>28351053</v>
      </c>
      <c r="H1960" t="s">
        <v>9912</v>
      </c>
      <c r="I1960" s="6" t="s">
        <v>46</v>
      </c>
      <c r="J1960" s="1" t="s">
        <v>2386</v>
      </c>
      <c r="K1960" t="s">
        <v>109</v>
      </c>
      <c r="L1960" s="32" t="s">
        <v>77</v>
      </c>
      <c r="M1960" s="1" t="s">
        <v>9913</v>
      </c>
      <c r="N1960" t="s">
        <v>46</v>
      </c>
      <c r="O1960" t="s">
        <v>34</v>
      </c>
      <c r="P1960" t="s">
        <v>35</v>
      </c>
      <c r="Q1960" t="s">
        <v>49</v>
      </c>
      <c r="R1960" t="s">
        <v>172</v>
      </c>
      <c r="S1960" t="s">
        <v>38</v>
      </c>
      <c r="T1960" t="s">
        <v>81</v>
      </c>
      <c r="U1960" s="1" t="s">
        <v>314</v>
      </c>
      <c r="V1960" t="s">
        <v>41</v>
      </c>
      <c r="W1960" s="1" t="s">
        <v>622</v>
      </c>
      <c r="X1960" t="s">
        <v>53</v>
      </c>
    </row>
    <row r="1961" spans="1:24" x14ac:dyDescent="0.45">
      <c r="A1961" t="s">
        <v>9914</v>
      </c>
      <c r="E1961" t="s">
        <v>9915</v>
      </c>
      <c r="G1961">
        <v>15391663</v>
      </c>
      <c r="H1961" t="s">
        <v>9916</v>
      </c>
      <c r="I1961" t="s">
        <v>46</v>
      </c>
      <c r="K1961" s="9" t="s">
        <v>545</v>
      </c>
      <c r="L1961" s="32">
        <v>3070</v>
      </c>
      <c r="M1961" s="8" t="s">
        <v>345</v>
      </c>
      <c r="N1961" t="s">
        <v>33</v>
      </c>
      <c r="O1961" t="s">
        <v>34</v>
      </c>
      <c r="P1961" t="s">
        <v>35</v>
      </c>
      <c r="Q1961" t="s">
        <v>49</v>
      </c>
      <c r="R1961" t="s">
        <v>172</v>
      </c>
      <c r="S1961" s="8" t="s">
        <v>560</v>
      </c>
      <c r="T1961" t="s">
        <v>39</v>
      </c>
      <c r="U1961" s="8" t="s">
        <v>560</v>
      </c>
      <c r="V1961" t="s">
        <v>41</v>
      </c>
      <c r="W1961" s="8" t="s">
        <v>9917</v>
      </c>
      <c r="X1961" t="s">
        <v>53</v>
      </c>
    </row>
    <row r="1962" spans="1:24" x14ac:dyDescent="0.45">
      <c r="A1962" t="s">
        <v>9918</v>
      </c>
      <c r="E1962" t="s">
        <v>9919</v>
      </c>
      <c r="G1962" s="45">
        <v>20526121</v>
      </c>
      <c r="H1962" t="s">
        <v>9920</v>
      </c>
      <c r="I1962" s="6" t="s">
        <v>29</v>
      </c>
      <c r="J1962" s="8" t="s">
        <v>74</v>
      </c>
      <c r="K1962" t="s">
        <v>31</v>
      </c>
      <c r="L1962" s="57" t="s">
        <v>739</v>
      </c>
      <c r="M1962" s="1" t="s">
        <v>237</v>
      </c>
      <c r="N1962" t="s">
        <v>33</v>
      </c>
      <c r="O1962" t="s">
        <v>34</v>
      </c>
      <c r="P1962" t="s">
        <v>79</v>
      </c>
      <c r="R1962" t="s">
        <v>172</v>
      </c>
      <c r="S1962" t="s">
        <v>38</v>
      </c>
      <c r="T1962" t="s">
        <v>39</v>
      </c>
      <c r="U1962" t="s">
        <v>40</v>
      </c>
      <c r="V1962" t="s">
        <v>41</v>
      </c>
      <c r="W1962" t="s">
        <v>42</v>
      </c>
      <c r="X1962" t="s">
        <v>53</v>
      </c>
    </row>
    <row r="1963" spans="1:24" x14ac:dyDescent="0.45">
      <c r="A1963" t="s">
        <v>9921</v>
      </c>
      <c r="E1963" t="s">
        <v>9922</v>
      </c>
      <c r="G1963">
        <v>20526113</v>
      </c>
      <c r="H1963" t="s">
        <v>9923</v>
      </c>
      <c r="I1963" t="s">
        <v>46</v>
      </c>
      <c r="J1963" s="5" t="s">
        <v>9924</v>
      </c>
      <c r="K1963" t="s">
        <v>109</v>
      </c>
      <c r="L1963" s="57" t="s">
        <v>4711</v>
      </c>
      <c r="M1963" s="5" t="s">
        <v>9925</v>
      </c>
      <c r="N1963" t="s">
        <v>46</v>
      </c>
      <c r="O1963" t="s">
        <v>34</v>
      </c>
      <c r="P1963" t="s">
        <v>35</v>
      </c>
      <c r="Q1963" t="s">
        <v>49</v>
      </c>
      <c r="R1963" t="s">
        <v>172</v>
      </c>
      <c r="S1963" t="s">
        <v>38</v>
      </c>
      <c r="T1963" t="s">
        <v>39</v>
      </c>
      <c r="U1963" t="s">
        <v>40</v>
      </c>
      <c r="V1963" t="s">
        <v>41</v>
      </c>
      <c r="W1963" t="s">
        <v>42</v>
      </c>
      <c r="X1963" t="s">
        <v>53</v>
      </c>
    </row>
    <row r="1964" spans="1:24" x14ac:dyDescent="0.45">
      <c r="A1964" t="s">
        <v>9926</v>
      </c>
      <c r="B1964" t="s">
        <v>25</v>
      </c>
      <c r="C1964" t="s">
        <v>25</v>
      </c>
      <c r="D1964" t="s">
        <v>9927</v>
      </c>
      <c r="E1964" t="s">
        <v>9928</v>
      </c>
      <c r="F1964">
        <v>10.1111</v>
      </c>
      <c r="G1964" s="45">
        <v>14765829</v>
      </c>
      <c r="H1964" t="s">
        <v>9929</v>
      </c>
      <c r="I1964" s="6" t="s">
        <v>29</v>
      </c>
      <c r="J1964" t="s">
        <v>9930</v>
      </c>
      <c r="K1964" t="s">
        <v>31</v>
      </c>
      <c r="L1964" s="32" t="s">
        <v>1023</v>
      </c>
      <c r="M1964" t="str">
        <f>"http://onlinelibrary.wiley.com/page/journal/"&amp;G1964&amp;"/homepage/FundedAccess.html"</f>
        <v>http://onlinelibrary.wiley.com/page/journal/14765829/homepage/FundedAccess.html</v>
      </c>
      <c r="N1964" t="s">
        <v>33</v>
      </c>
      <c r="O1964" t="s">
        <v>34</v>
      </c>
      <c r="P1964" t="s">
        <v>35</v>
      </c>
      <c r="Q1964" t="s">
        <v>61</v>
      </c>
      <c r="R1964" t="s">
        <v>50</v>
      </c>
      <c r="S1964" t="s">
        <v>38</v>
      </c>
      <c r="T1964" t="s">
        <v>39</v>
      </c>
      <c r="U1964" t="s">
        <v>40</v>
      </c>
      <c r="V1964" t="s">
        <v>41</v>
      </c>
      <c r="W1964" t="s">
        <v>42</v>
      </c>
      <c r="X1964" t="s">
        <v>43</v>
      </c>
    </row>
    <row r="1965" spans="1:24" x14ac:dyDescent="0.45">
      <c r="A1965" t="s">
        <v>9931</v>
      </c>
      <c r="B1965" t="s">
        <v>25</v>
      </c>
      <c r="C1965" t="s">
        <v>25</v>
      </c>
      <c r="D1965" t="s">
        <v>9932</v>
      </c>
      <c r="E1965" t="s">
        <v>9933</v>
      </c>
      <c r="F1965">
        <v>10.1111</v>
      </c>
      <c r="G1965" s="45" t="s">
        <v>9934</v>
      </c>
      <c r="H1965" t="s">
        <v>9935</v>
      </c>
      <c r="I1965" s="6" t="s">
        <v>29</v>
      </c>
      <c r="J1965" t="s">
        <v>9936</v>
      </c>
      <c r="K1965" t="s">
        <v>31</v>
      </c>
      <c r="L1965" s="32" t="s">
        <v>226</v>
      </c>
      <c r="M1965" t="str">
        <f>"http://onlinelibrary.wiley.com/page/journal/"&amp;G1965&amp;"/homepage/FundedAccess.html"</f>
        <v>http://onlinelibrary.wiley.com/page/journal/1939165X/homepage/FundedAccess.html</v>
      </c>
      <c r="N1965" t="s">
        <v>33</v>
      </c>
      <c r="O1965" t="s">
        <v>34</v>
      </c>
      <c r="P1965" t="s">
        <v>35</v>
      </c>
      <c r="Q1965" t="s">
        <v>61</v>
      </c>
      <c r="R1965" t="s">
        <v>415</v>
      </c>
      <c r="S1965" t="s">
        <v>38</v>
      </c>
      <c r="T1965" t="s">
        <v>93</v>
      </c>
      <c r="U1965" t="s">
        <v>9937</v>
      </c>
      <c r="V1965" t="s">
        <v>41</v>
      </c>
      <c r="W1965" t="s">
        <v>42</v>
      </c>
      <c r="X1965" t="s">
        <v>53</v>
      </c>
    </row>
    <row r="1966" spans="1:24" x14ac:dyDescent="0.45">
      <c r="A1966" t="s">
        <v>9938</v>
      </c>
      <c r="B1966" t="s">
        <v>25</v>
      </c>
      <c r="C1966" t="s">
        <v>25</v>
      </c>
      <c r="D1966" t="s">
        <v>9939</v>
      </c>
      <c r="E1966" t="s">
        <v>9940</v>
      </c>
      <c r="F1966">
        <v>10.1111</v>
      </c>
      <c r="G1966" s="45">
        <v>13653164</v>
      </c>
      <c r="H1966" t="s">
        <v>9941</v>
      </c>
      <c r="I1966" s="6" t="s">
        <v>29</v>
      </c>
      <c r="J1966" t="s">
        <v>9942</v>
      </c>
      <c r="K1966" s="9" t="s">
        <v>59</v>
      </c>
      <c r="L1966" s="32">
        <v>3570</v>
      </c>
      <c r="M1966" t="str">
        <f>"http://onlinelibrary.wiley.com/page/journal/"&amp;G1966&amp;"/homepage/FundedAccess.html"</f>
        <v>http://onlinelibrary.wiley.com/page/journal/13653164/homepage/FundedAccess.html</v>
      </c>
      <c r="N1966" t="s">
        <v>33</v>
      </c>
      <c r="O1966" t="s">
        <v>34</v>
      </c>
      <c r="P1966" t="s">
        <v>35</v>
      </c>
      <c r="Q1966" t="s">
        <v>61</v>
      </c>
      <c r="R1966" t="s">
        <v>172</v>
      </c>
      <c r="S1966" t="s">
        <v>38</v>
      </c>
      <c r="T1966" t="s">
        <v>39</v>
      </c>
      <c r="U1966" t="s">
        <v>40</v>
      </c>
      <c r="V1966" t="s">
        <v>41</v>
      </c>
      <c r="W1966" t="s">
        <v>42</v>
      </c>
      <c r="X1966" t="s">
        <v>43</v>
      </c>
    </row>
    <row r="1967" spans="1:24" x14ac:dyDescent="0.45">
      <c r="A1967" t="s">
        <v>9943</v>
      </c>
      <c r="B1967" t="s">
        <v>25</v>
      </c>
      <c r="C1967" t="s">
        <v>25</v>
      </c>
      <c r="D1967" t="s">
        <v>9944</v>
      </c>
      <c r="E1967" t="s">
        <v>9944</v>
      </c>
      <c r="F1967">
        <v>10.1111</v>
      </c>
      <c r="G1967" s="45">
        <v>13653164</v>
      </c>
      <c r="H1967" t="s">
        <v>9945</v>
      </c>
      <c r="I1967" t="s">
        <v>46</v>
      </c>
      <c r="J1967" t="s">
        <v>9946</v>
      </c>
      <c r="K1967" t="s">
        <v>31</v>
      </c>
      <c r="L1967" s="32" t="s">
        <v>5226</v>
      </c>
      <c r="M1967" t="s">
        <v>9947</v>
      </c>
      <c r="N1967" t="s">
        <v>46</v>
      </c>
      <c r="O1967" t="str">
        <f>"http://onlinelibrary.wiley.com/page/journal/20531095/homepage/open_access_license_and_copyright.htm"</f>
        <v>http://onlinelibrary.wiley.com/page/journal/20531095/homepage/open_access_license_and_copyright.htm</v>
      </c>
      <c r="P1967" t="s">
        <v>35</v>
      </c>
      <c r="Q1967" t="s">
        <v>49</v>
      </c>
      <c r="R1967" t="s">
        <v>172</v>
      </c>
      <c r="S1967" t="s">
        <v>38</v>
      </c>
      <c r="T1967" t="s">
        <v>39</v>
      </c>
      <c r="U1967" t="s">
        <v>40</v>
      </c>
      <c r="V1967" t="s">
        <v>41</v>
      </c>
      <c r="W1967" t="s">
        <v>42</v>
      </c>
      <c r="X1967" t="s">
        <v>43</v>
      </c>
    </row>
    <row r="1968" spans="1:24" x14ac:dyDescent="0.45">
      <c r="A1968" s="38" t="s">
        <v>9948</v>
      </c>
      <c r="B1968" t="s">
        <v>9948</v>
      </c>
      <c r="E1968">
        <v>20420048</v>
      </c>
      <c r="G1968" s="45">
        <v>20420048</v>
      </c>
      <c r="H1968" t="s">
        <v>9949</v>
      </c>
      <c r="I1968" t="s">
        <v>46</v>
      </c>
      <c r="J1968" t="s">
        <v>9950</v>
      </c>
      <c r="K1968" s="9" t="s">
        <v>48</v>
      </c>
      <c r="L1968" s="32">
        <v>1090</v>
      </c>
      <c r="M1968" t="s">
        <v>9950</v>
      </c>
      <c r="N1968" t="s">
        <v>46</v>
      </c>
      <c r="O1968" t="s">
        <v>34</v>
      </c>
      <c r="P1968" t="s">
        <v>35</v>
      </c>
      <c r="Q1968" t="s">
        <v>49</v>
      </c>
      <c r="R1968" t="s">
        <v>50</v>
      </c>
      <c r="S1968" t="s">
        <v>51</v>
      </c>
      <c r="T1968" t="s">
        <v>39</v>
      </c>
      <c r="U1968" t="s">
        <v>9951</v>
      </c>
      <c r="V1968" t="s">
        <v>41</v>
      </c>
      <c r="W1968" t="s">
        <v>9951</v>
      </c>
      <c r="X1968" t="s">
        <v>53</v>
      </c>
    </row>
    <row r="1969" spans="1:24" x14ac:dyDescent="0.45">
      <c r="A1969" t="s">
        <v>9952</v>
      </c>
      <c r="B1969" t="s">
        <v>25</v>
      </c>
      <c r="C1969" t="s">
        <v>25</v>
      </c>
      <c r="D1969" t="s">
        <v>9953</v>
      </c>
      <c r="E1969" t="s">
        <v>9954</v>
      </c>
      <c r="F1969">
        <v>10.1111</v>
      </c>
      <c r="G1969" s="45">
        <v>14635224</v>
      </c>
      <c r="H1969" t="s">
        <v>9955</v>
      </c>
      <c r="I1969" s="6" t="s">
        <v>29</v>
      </c>
      <c r="J1969" t="s">
        <v>9956</v>
      </c>
      <c r="K1969" t="s">
        <v>31</v>
      </c>
      <c r="L1969" s="32" t="s">
        <v>3429</v>
      </c>
      <c r="M1969" t="str">
        <f>"http://onlinelibrary.wiley.com/page/journal/"&amp;G1969&amp;"/homepage/FundedAccess.html"</f>
        <v>http://onlinelibrary.wiley.com/page/journal/14635224/homepage/FundedAccess.html</v>
      </c>
      <c r="N1969" t="s">
        <v>33</v>
      </c>
      <c r="O1969" t="s">
        <v>34</v>
      </c>
      <c r="P1969" t="s">
        <v>35</v>
      </c>
      <c r="Q1969" t="s">
        <v>61</v>
      </c>
      <c r="R1969" t="s">
        <v>37</v>
      </c>
      <c r="S1969" t="s">
        <v>38</v>
      </c>
      <c r="T1969" t="s">
        <v>39</v>
      </c>
      <c r="U1969" t="s">
        <v>40</v>
      </c>
      <c r="V1969" t="s">
        <v>41</v>
      </c>
      <c r="W1969" t="s">
        <v>42</v>
      </c>
      <c r="X1969" t="s">
        <v>53</v>
      </c>
    </row>
    <row r="1970" spans="1:24" x14ac:dyDescent="0.45">
      <c r="A1970" t="s">
        <v>9957</v>
      </c>
      <c r="B1970" t="s">
        <v>25</v>
      </c>
      <c r="C1970" t="s">
        <v>25</v>
      </c>
      <c r="D1970" t="s">
        <v>9958</v>
      </c>
      <c r="E1970" t="s">
        <v>9959</v>
      </c>
      <c r="F1970">
        <v>10.1111</v>
      </c>
      <c r="G1970" s="45">
        <v>17408261</v>
      </c>
      <c r="H1970" t="s">
        <v>9960</v>
      </c>
      <c r="I1970" s="6" t="s">
        <v>29</v>
      </c>
      <c r="J1970" t="s">
        <v>9961</v>
      </c>
      <c r="K1970" t="s">
        <v>31</v>
      </c>
      <c r="L1970" s="32" t="s">
        <v>551</v>
      </c>
      <c r="M1970" t="str">
        <f>"http://onlinelibrary.wiley.com/page/journal/"&amp;G1970&amp;"/homepage/FundedAccess.html"</f>
        <v>http://onlinelibrary.wiley.com/page/journal/17408261/homepage/FundedAccess.html</v>
      </c>
      <c r="N1970" t="s">
        <v>33</v>
      </c>
      <c r="O1970" t="s">
        <v>34</v>
      </c>
      <c r="P1970" t="s">
        <v>35</v>
      </c>
      <c r="Q1970" t="s">
        <v>61</v>
      </c>
      <c r="R1970" t="s">
        <v>172</v>
      </c>
      <c r="S1970" t="s">
        <v>38</v>
      </c>
      <c r="T1970" t="s">
        <v>39</v>
      </c>
      <c r="U1970" t="s">
        <v>40</v>
      </c>
      <c r="V1970" t="s">
        <v>41</v>
      </c>
      <c r="W1970" t="s">
        <v>42</v>
      </c>
      <c r="X1970" t="s">
        <v>53</v>
      </c>
    </row>
    <row r="1971" spans="1:24" x14ac:dyDescent="0.45">
      <c r="A1971" t="s">
        <v>9962</v>
      </c>
      <c r="B1971" t="s">
        <v>25</v>
      </c>
      <c r="C1971" t="s">
        <v>25</v>
      </c>
      <c r="D1971" t="s">
        <v>9963</v>
      </c>
      <c r="E1971" t="s">
        <v>9964</v>
      </c>
      <c r="F1971">
        <v>10.1111</v>
      </c>
      <c r="G1971" s="45" t="s">
        <v>9965</v>
      </c>
      <c r="H1971" t="s">
        <v>9966</v>
      </c>
      <c r="I1971" s="6" t="s">
        <v>29</v>
      </c>
      <c r="J1971" t="s">
        <v>9967</v>
      </c>
      <c r="K1971" t="s">
        <v>31</v>
      </c>
      <c r="L1971" s="32" t="s">
        <v>786</v>
      </c>
      <c r="M1971" t="str">
        <f>"http://onlinelibrary.wiley.com/page/journal/"&amp;G1971&amp;"/homepage/FundedAccess.html"</f>
        <v>http://onlinelibrary.wiley.com/page/journal/1532950X/homepage/FundedAccess.html</v>
      </c>
      <c r="N1971" t="s">
        <v>33</v>
      </c>
      <c r="O1971" t="s">
        <v>34</v>
      </c>
      <c r="P1971" t="s">
        <v>35</v>
      </c>
      <c r="Q1971" t="s">
        <v>61</v>
      </c>
      <c r="R1971" t="s">
        <v>172</v>
      </c>
      <c r="S1971" t="s">
        <v>38</v>
      </c>
      <c r="T1971" t="s">
        <v>39</v>
      </c>
      <c r="U1971" t="s">
        <v>40</v>
      </c>
      <c r="V1971" t="s">
        <v>80</v>
      </c>
      <c r="W1971" t="s">
        <v>42</v>
      </c>
      <c r="X1971" t="s">
        <v>43</v>
      </c>
    </row>
    <row r="1972" spans="1:24" x14ac:dyDescent="0.45">
      <c r="A1972" t="s">
        <v>9968</v>
      </c>
      <c r="E1972" t="s">
        <v>9969</v>
      </c>
      <c r="G1972" s="45">
        <v>25728288</v>
      </c>
      <c r="H1972" t="s">
        <v>9970</v>
      </c>
      <c r="I1972" s="6" t="s">
        <v>29</v>
      </c>
      <c r="J1972" s="8" t="s">
        <v>74</v>
      </c>
      <c r="K1972" t="s">
        <v>9971</v>
      </c>
      <c r="L1972" s="32" t="s">
        <v>32</v>
      </c>
      <c r="M1972" s="1" t="s">
        <v>237</v>
      </c>
      <c r="N1972" t="s">
        <v>78</v>
      </c>
      <c r="O1972" t="s">
        <v>34</v>
      </c>
      <c r="P1972" t="s">
        <v>102</v>
      </c>
      <c r="Q1972" t="s">
        <v>61</v>
      </c>
      <c r="R1972" t="s">
        <v>172</v>
      </c>
      <c r="S1972" t="s">
        <v>38</v>
      </c>
      <c r="T1972" t="s">
        <v>39</v>
      </c>
      <c r="U1972" s="8"/>
      <c r="V1972" t="s">
        <v>41</v>
      </c>
      <c r="W1972" t="s">
        <v>42</v>
      </c>
      <c r="X1972" t="s">
        <v>53</v>
      </c>
    </row>
    <row r="1973" spans="1:24" x14ac:dyDescent="0.45">
      <c r="A1973" t="s">
        <v>9972</v>
      </c>
      <c r="E1973" t="s">
        <v>9973</v>
      </c>
      <c r="G1973" s="45" t="s">
        <v>9974</v>
      </c>
      <c r="H1973" t="s">
        <v>9975</v>
      </c>
      <c r="I1973" t="s">
        <v>46</v>
      </c>
      <c r="J1973" s="1" t="s">
        <v>508</v>
      </c>
      <c r="K1973" t="s">
        <v>1896</v>
      </c>
      <c r="L1973" s="32" t="s">
        <v>786</v>
      </c>
      <c r="M1973" s="9" t="s">
        <v>9976</v>
      </c>
      <c r="N1973" t="s">
        <v>33</v>
      </c>
      <c r="O1973" t="s">
        <v>34</v>
      </c>
      <c r="P1973" t="s">
        <v>35</v>
      </c>
      <c r="Q1973" t="s">
        <v>49</v>
      </c>
      <c r="R1973" t="s">
        <v>172</v>
      </c>
      <c r="S1973" t="s">
        <v>38</v>
      </c>
      <c r="T1973" t="s">
        <v>9977</v>
      </c>
      <c r="U1973" t="s">
        <v>40</v>
      </c>
      <c r="V1973" t="s">
        <v>41</v>
      </c>
      <c r="W1973" t="s">
        <v>42</v>
      </c>
      <c r="X1973" t="s">
        <v>53</v>
      </c>
    </row>
    <row r="1974" spans="1:24" x14ac:dyDescent="0.45">
      <c r="A1974" t="s">
        <v>9978</v>
      </c>
      <c r="E1974" t="s">
        <v>9979</v>
      </c>
      <c r="G1974" s="45" t="s">
        <v>9979</v>
      </c>
      <c r="H1974" t="s">
        <v>9980</v>
      </c>
      <c r="I1974" s="6" t="s">
        <v>46</v>
      </c>
      <c r="J1974" s="1" t="s">
        <v>9981</v>
      </c>
      <c r="K1974" t="s">
        <v>109</v>
      </c>
      <c r="L1974" s="43" t="s">
        <v>413</v>
      </c>
      <c r="M1974" s="1" t="s">
        <v>9981</v>
      </c>
      <c r="N1974" t="s">
        <v>46</v>
      </c>
      <c r="O1974" s="1" t="s">
        <v>9981</v>
      </c>
      <c r="R1974" t="s">
        <v>172</v>
      </c>
      <c r="S1974" t="s">
        <v>38</v>
      </c>
      <c r="T1974" t="s">
        <v>93</v>
      </c>
      <c r="U1974" t="s">
        <v>40</v>
      </c>
      <c r="V1974" t="s">
        <v>41</v>
      </c>
      <c r="W1974" t="s">
        <v>42</v>
      </c>
      <c r="X1974" t="s">
        <v>53</v>
      </c>
    </row>
    <row r="1975" spans="1:24" x14ac:dyDescent="0.45">
      <c r="A1975" t="s">
        <v>9982</v>
      </c>
      <c r="B1975" t="s">
        <v>25</v>
      </c>
      <c r="C1975" t="s">
        <v>25</v>
      </c>
      <c r="D1975" t="s">
        <v>9983</v>
      </c>
      <c r="E1975" t="s">
        <v>9984</v>
      </c>
      <c r="F1975">
        <v>10.1111</v>
      </c>
      <c r="G1975" s="45">
        <v>15487458</v>
      </c>
      <c r="H1975" t="s">
        <v>9985</v>
      </c>
      <c r="I1975" s="6" t="s">
        <v>29</v>
      </c>
      <c r="J1975" t="s">
        <v>9986</v>
      </c>
      <c r="K1975" t="s">
        <v>31</v>
      </c>
      <c r="L1975" s="32" t="s">
        <v>32</v>
      </c>
      <c r="M1975" t="str">
        <f>"http://onlinelibrary.wiley.com/page/journal/"&amp;G1975&amp;"/homepage/FundedAccess.html"</f>
        <v>http://onlinelibrary.wiley.com/page/journal/15487458/homepage/FundedAccess.html</v>
      </c>
      <c r="N1975" t="s">
        <v>78</v>
      </c>
      <c r="O1975" t="s">
        <v>627</v>
      </c>
      <c r="P1975" t="s">
        <v>79</v>
      </c>
      <c r="Q1975" t="s">
        <v>79</v>
      </c>
      <c r="R1975" t="s">
        <v>80</v>
      </c>
      <c r="S1975" t="s">
        <v>38</v>
      </c>
      <c r="T1975" t="s">
        <v>93</v>
      </c>
      <c r="U1975" t="s">
        <v>9986</v>
      </c>
      <c r="V1975" t="s">
        <v>41</v>
      </c>
      <c r="W1975" t="s">
        <v>42</v>
      </c>
      <c r="X1975" t="s">
        <v>43</v>
      </c>
    </row>
    <row r="1976" spans="1:24" x14ac:dyDescent="0.45">
      <c r="A1976" t="s">
        <v>9987</v>
      </c>
      <c r="B1976" t="s">
        <v>25</v>
      </c>
      <c r="C1976" t="s">
        <v>25</v>
      </c>
      <c r="D1976" t="s">
        <v>9988</v>
      </c>
      <c r="E1976" t="s">
        <v>9989</v>
      </c>
      <c r="F1976">
        <v>10.1111</v>
      </c>
      <c r="G1976" s="45">
        <v>14230410</v>
      </c>
      <c r="H1976" t="s">
        <v>9990</v>
      </c>
      <c r="I1976" s="6" t="s">
        <v>29</v>
      </c>
      <c r="J1976" s="8" t="s">
        <v>9991</v>
      </c>
      <c r="K1976" t="s">
        <v>31</v>
      </c>
      <c r="L1976" s="32" t="s">
        <v>1430</v>
      </c>
      <c r="M1976" s="8" t="s">
        <v>9991</v>
      </c>
      <c r="N1976" t="s">
        <v>33</v>
      </c>
      <c r="O1976" t="s">
        <v>34</v>
      </c>
      <c r="P1976" t="s">
        <v>35</v>
      </c>
      <c r="Q1976" t="s">
        <v>61</v>
      </c>
      <c r="R1976" t="s">
        <v>172</v>
      </c>
      <c r="S1976" t="s">
        <v>38</v>
      </c>
      <c r="T1976" t="s">
        <v>39</v>
      </c>
      <c r="U1976" t="s">
        <v>40</v>
      </c>
      <c r="V1976" t="s">
        <v>41</v>
      </c>
      <c r="W1976" t="s">
        <v>42</v>
      </c>
      <c r="X1976" t="s">
        <v>53</v>
      </c>
    </row>
    <row r="1977" spans="1:24" x14ac:dyDescent="0.45">
      <c r="A1977" t="s">
        <v>9992</v>
      </c>
      <c r="B1977" t="s">
        <v>25</v>
      </c>
      <c r="C1977" t="s">
        <v>25</v>
      </c>
      <c r="D1977" t="s">
        <v>9993</v>
      </c>
      <c r="E1977" t="s">
        <v>9994</v>
      </c>
      <c r="F1977">
        <v>10.1111</v>
      </c>
      <c r="G1977" s="45">
        <v>17476593</v>
      </c>
      <c r="H1977" t="s">
        <v>9995</v>
      </c>
      <c r="I1977" s="6" t="s">
        <v>29</v>
      </c>
      <c r="J1977" t="s">
        <v>9996</v>
      </c>
      <c r="K1977" t="s">
        <v>31</v>
      </c>
      <c r="L1977" s="32" t="s">
        <v>497</v>
      </c>
      <c r="M1977" t="str">
        <f>"http://onlinelibrary.wiley.com/page/journal/"&amp;G1977&amp;"/homepage/FundedAccess.html"</f>
        <v>http://onlinelibrary.wiley.com/page/journal/17476593/homepage/FundedAccess.html</v>
      </c>
      <c r="N1977" t="s">
        <v>33</v>
      </c>
      <c r="O1977" t="s">
        <v>34</v>
      </c>
      <c r="P1977" t="s">
        <v>35</v>
      </c>
      <c r="Q1977" t="s">
        <v>61</v>
      </c>
      <c r="R1977" t="s">
        <v>50</v>
      </c>
      <c r="S1977" t="s">
        <v>38</v>
      </c>
      <c r="T1977" t="s">
        <v>39</v>
      </c>
      <c r="U1977" t="s">
        <v>40</v>
      </c>
      <c r="V1977" t="s">
        <v>41</v>
      </c>
      <c r="W1977" t="s">
        <v>42</v>
      </c>
      <c r="X1977" t="s">
        <v>53</v>
      </c>
    </row>
    <row r="1978" spans="1:24" x14ac:dyDescent="0.45">
      <c r="A1978" t="s">
        <v>9997</v>
      </c>
      <c r="E1978" t="s">
        <v>9998</v>
      </c>
      <c r="F1978">
        <v>10.100199999999999</v>
      </c>
      <c r="G1978" s="45">
        <v>15547531</v>
      </c>
      <c r="H1978" t="s">
        <v>9999</v>
      </c>
      <c r="I1978" s="6" t="s">
        <v>29</v>
      </c>
      <c r="J1978" t="s">
        <v>10000</v>
      </c>
      <c r="K1978" t="s">
        <v>31</v>
      </c>
      <c r="L1978" s="32" t="s">
        <v>32</v>
      </c>
      <c r="M1978" t="s">
        <v>10000</v>
      </c>
      <c r="N1978" t="s">
        <v>33</v>
      </c>
      <c r="O1978" t="s">
        <v>34</v>
      </c>
      <c r="P1978" t="s">
        <v>35</v>
      </c>
      <c r="Q1978" t="s">
        <v>61</v>
      </c>
      <c r="R1978" t="s">
        <v>50</v>
      </c>
      <c r="S1978" t="s">
        <v>38</v>
      </c>
      <c r="T1978" t="s">
        <v>39</v>
      </c>
      <c r="U1978" t="s">
        <v>40</v>
      </c>
      <c r="V1978" t="s">
        <v>41</v>
      </c>
      <c r="W1978" t="s">
        <v>42</v>
      </c>
      <c r="X1978" t="s">
        <v>53</v>
      </c>
    </row>
    <row r="1979" spans="1:24" x14ac:dyDescent="0.45">
      <c r="A1979" t="s">
        <v>10001</v>
      </c>
      <c r="B1979" t="s">
        <v>25</v>
      </c>
      <c r="C1979" t="s">
        <v>25</v>
      </c>
      <c r="D1979" t="s">
        <v>10002</v>
      </c>
      <c r="E1979" t="s">
        <v>10003</v>
      </c>
      <c r="F1979">
        <v>10.100199999999999</v>
      </c>
      <c r="G1979" s="45">
        <v>19447973</v>
      </c>
      <c r="H1979" t="s">
        <v>10004</v>
      </c>
      <c r="I1979" s="6" t="s">
        <v>46</v>
      </c>
      <c r="J1979" s="8" t="s">
        <v>74</v>
      </c>
      <c r="K1979" t="s">
        <v>2590</v>
      </c>
      <c r="L1979" s="32" t="s">
        <v>786</v>
      </c>
      <c r="M1979" s="1" t="s">
        <v>10005</v>
      </c>
      <c r="N1979" t="s">
        <v>78</v>
      </c>
      <c r="O1979" s="1" t="s">
        <v>10006</v>
      </c>
      <c r="P1979" t="s">
        <v>35</v>
      </c>
      <c r="Q1979" t="s">
        <v>49</v>
      </c>
      <c r="R1979" t="s">
        <v>111</v>
      </c>
      <c r="S1979" t="s">
        <v>38</v>
      </c>
      <c r="T1979" t="s">
        <v>39</v>
      </c>
      <c r="U1979" s="30" t="s">
        <v>10007</v>
      </c>
      <c r="V1979" t="s">
        <v>41</v>
      </c>
      <c r="W1979" t="s">
        <v>42</v>
      </c>
      <c r="X1979" t="s">
        <v>53</v>
      </c>
    </row>
    <row r="1980" spans="1:24" x14ac:dyDescent="0.45">
      <c r="A1980" t="s">
        <v>10008</v>
      </c>
      <c r="B1980" t="s">
        <v>25</v>
      </c>
      <c r="C1980" t="s">
        <v>25</v>
      </c>
      <c r="D1980" t="s">
        <v>10009</v>
      </c>
      <c r="E1980" t="s">
        <v>10010</v>
      </c>
      <c r="F1980">
        <v>10.100199999999999</v>
      </c>
      <c r="G1980" s="45">
        <v>14778696</v>
      </c>
      <c r="H1980" t="s">
        <v>10011</v>
      </c>
      <c r="I1980" s="6" t="s">
        <v>29</v>
      </c>
      <c r="K1980" t="s">
        <v>31</v>
      </c>
      <c r="L1980" s="32" t="s">
        <v>10258</v>
      </c>
      <c r="M1980" t="str">
        <f>"http://onlinelibrary.wiley.com/page/journal/"&amp;G1980&amp;"/homepage/FundedAccess.html"</f>
        <v>http://onlinelibrary.wiley.com/page/journal/14778696/homepage/FundedAccess.html</v>
      </c>
      <c r="N1980" t="s">
        <v>33</v>
      </c>
      <c r="O1980" t="s">
        <v>34</v>
      </c>
      <c r="P1980" t="s">
        <v>35</v>
      </c>
      <c r="Q1980" t="s">
        <v>61</v>
      </c>
      <c r="R1980" t="s">
        <v>37</v>
      </c>
      <c r="S1980" t="s">
        <v>38</v>
      </c>
      <c r="T1980" t="s">
        <v>39</v>
      </c>
      <c r="U1980" t="s">
        <v>40</v>
      </c>
      <c r="V1980" t="s">
        <v>41</v>
      </c>
      <c r="W1980" t="s">
        <v>42</v>
      </c>
      <c r="X1980" t="s">
        <v>53</v>
      </c>
    </row>
    <row r="1981" spans="1:24" x14ac:dyDescent="0.45">
      <c r="A1981" t="s">
        <v>10012</v>
      </c>
      <c r="B1981" t="s">
        <v>25</v>
      </c>
      <c r="C1981" t="s">
        <v>25</v>
      </c>
      <c r="D1981" t="s">
        <v>10013</v>
      </c>
      <c r="E1981" t="s">
        <v>10014</v>
      </c>
      <c r="F1981">
        <v>10.1111</v>
      </c>
      <c r="G1981" s="45">
        <v>14456664</v>
      </c>
      <c r="H1981" t="s">
        <v>10015</v>
      </c>
      <c r="I1981" s="6" t="s">
        <v>29</v>
      </c>
      <c r="J1981" t="s">
        <v>10016</v>
      </c>
      <c r="K1981" t="s">
        <v>31</v>
      </c>
      <c r="L1981" s="32" t="s">
        <v>871</v>
      </c>
      <c r="M1981" t="str">
        <f>"http://onlinelibrary.wiley.com/page/journal/"&amp;G1981&amp;"/homepage/FundedAccess.html"</f>
        <v>http://onlinelibrary.wiley.com/page/journal/14456664/homepage/FundedAccess.html</v>
      </c>
      <c r="N1981" t="s">
        <v>33</v>
      </c>
      <c r="O1981" t="s">
        <v>34</v>
      </c>
      <c r="P1981" t="s">
        <v>35</v>
      </c>
      <c r="Q1981" t="s">
        <v>61</v>
      </c>
      <c r="R1981" t="s">
        <v>172</v>
      </c>
      <c r="S1981" t="s">
        <v>38</v>
      </c>
      <c r="T1981" t="s">
        <v>39</v>
      </c>
      <c r="U1981" t="s">
        <v>40</v>
      </c>
      <c r="V1981" t="s">
        <v>41</v>
      </c>
      <c r="W1981" t="s">
        <v>42</v>
      </c>
      <c r="X1981" t="s">
        <v>53</v>
      </c>
    </row>
    <row r="1982" spans="1:24" x14ac:dyDescent="0.45">
      <c r="A1982" t="s">
        <v>10017</v>
      </c>
      <c r="B1982" t="s">
        <v>25</v>
      </c>
      <c r="C1982" t="s">
        <v>25</v>
      </c>
      <c r="D1982" t="s">
        <v>10018</v>
      </c>
      <c r="E1982" t="s">
        <v>10019</v>
      </c>
      <c r="F1982">
        <v>10.1111</v>
      </c>
      <c r="G1982" s="45">
        <v>13653180</v>
      </c>
      <c r="H1982" t="s">
        <v>10020</v>
      </c>
      <c r="I1982" s="6" t="s">
        <v>29</v>
      </c>
      <c r="J1982" t="s">
        <v>10021</v>
      </c>
      <c r="K1982" t="s">
        <v>31</v>
      </c>
      <c r="L1982" s="32" t="s">
        <v>1136</v>
      </c>
      <c r="M1982" t="str">
        <f>"http://onlinelibrary.wiley.com/page/journal/"&amp;G1982&amp;"/homepage/FundedAccess.html"</f>
        <v>http://onlinelibrary.wiley.com/page/journal/13653180/homepage/FundedAccess.html</v>
      </c>
      <c r="N1982" t="s">
        <v>33</v>
      </c>
      <c r="O1982" t="s">
        <v>34</v>
      </c>
      <c r="P1982" t="s">
        <v>35</v>
      </c>
      <c r="Q1982" t="s">
        <v>61</v>
      </c>
      <c r="R1982" t="s">
        <v>50</v>
      </c>
      <c r="S1982" t="s">
        <v>38</v>
      </c>
      <c r="T1982" t="s">
        <v>39</v>
      </c>
      <c r="U1982" t="s">
        <v>10022</v>
      </c>
      <c r="V1982" t="s">
        <v>41</v>
      </c>
      <c r="W1982" t="s">
        <v>42</v>
      </c>
      <c r="X1982" t="s">
        <v>1017</v>
      </c>
    </row>
    <row r="1983" spans="1:24" x14ac:dyDescent="0.45">
      <c r="A1983" t="s">
        <v>10023</v>
      </c>
      <c r="E1983" t="s">
        <v>10024</v>
      </c>
      <c r="G1983" s="45" t="s">
        <v>10025</v>
      </c>
      <c r="H1983" s="9" t="s">
        <v>10026</v>
      </c>
      <c r="I1983" s="6" t="s">
        <v>46</v>
      </c>
      <c r="J1983" s="8" t="s">
        <v>169</v>
      </c>
      <c r="K1983" s="9" t="s">
        <v>10027</v>
      </c>
      <c r="L1983" s="32" t="s">
        <v>959</v>
      </c>
      <c r="M1983" s="8" t="s">
        <v>10028</v>
      </c>
      <c r="N1983" t="s">
        <v>46</v>
      </c>
      <c r="O1983" s="8" t="s">
        <v>345</v>
      </c>
      <c r="P1983" t="s">
        <v>35</v>
      </c>
      <c r="Q1983" t="s">
        <v>49</v>
      </c>
      <c r="R1983" t="s">
        <v>111</v>
      </c>
      <c r="S1983" s="8" t="s">
        <v>10029</v>
      </c>
      <c r="T1983" t="s">
        <v>39</v>
      </c>
      <c r="U1983" s="8" t="s">
        <v>10029</v>
      </c>
      <c r="V1983" t="s">
        <v>41</v>
      </c>
      <c r="W1983" s="8" t="s">
        <v>10029</v>
      </c>
      <c r="X1983" t="s">
        <v>43</v>
      </c>
    </row>
    <row r="1984" spans="1:24" x14ac:dyDescent="0.45">
      <c r="A1984" t="s">
        <v>10030</v>
      </c>
      <c r="E1984" t="s">
        <v>10031</v>
      </c>
      <c r="G1984" s="45">
        <v>28325869</v>
      </c>
      <c r="H1984" t="s">
        <v>10032</v>
      </c>
      <c r="I1984" s="6" t="s">
        <v>46</v>
      </c>
      <c r="J1984" s="1" t="s">
        <v>294</v>
      </c>
      <c r="K1984" t="s">
        <v>109</v>
      </c>
      <c r="L1984" s="32" t="s">
        <v>77</v>
      </c>
      <c r="M1984" s="1" t="s">
        <v>10033</v>
      </c>
      <c r="N1984" t="s">
        <v>46</v>
      </c>
      <c r="O1984" s="1" t="s">
        <v>345</v>
      </c>
      <c r="P1984" t="s">
        <v>102</v>
      </c>
      <c r="Q1984" t="s">
        <v>1563</v>
      </c>
      <c r="R1984" t="s">
        <v>111</v>
      </c>
      <c r="S1984" s="1" t="s">
        <v>38</v>
      </c>
      <c r="T1984" t="s">
        <v>39</v>
      </c>
      <c r="U1984" s="1" t="s">
        <v>40</v>
      </c>
      <c r="V1984" t="s">
        <v>41</v>
      </c>
      <c r="W1984" s="1" t="s">
        <v>42</v>
      </c>
      <c r="X1984" t="s">
        <v>53</v>
      </c>
    </row>
    <row r="1985" spans="1:24" x14ac:dyDescent="0.45">
      <c r="A1985" t="s">
        <v>10034</v>
      </c>
      <c r="B1985" t="s">
        <v>25</v>
      </c>
      <c r="C1985" t="s">
        <v>25</v>
      </c>
      <c r="D1985" t="s">
        <v>10035</v>
      </c>
      <c r="E1985" t="s">
        <v>10036</v>
      </c>
      <c r="F1985">
        <v>10.100199999999999</v>
      </c>
      <c r="G1985" s="45">
        <v>19385455</v>
      </c>
      <c r="H1985" t="s">
        <v>10037</v>
      </c>
      <c r="I1985" s="6" t="s">
        <v>29</v>
      </c>
      <c r="J1985" t="s">
        <v>10038</v>
      </c>
      <c r="K1985" t="s">
        <v>31</v>
      </c>
      <c r="L1985" s="32" t="s">
        <v>481</v>
      </c>
      <c r="M1985" t="str">
        <f>"http://onlinelibrary.wiley.com/page/journal/"&amp;G1985&amp;"/homepage/FundedAccess.html"</f>
        <v>http://onlinelibrary.wiley.com/page/journal/19385455/homepage/FundedAccess.html</v>
      </c>
      <c r="N1985" t="s">
        <v>33</v>
      </c>
      <c r="O1985" t="s">
        <v>34</v>
      </c>
      <c r="P1985" t="s">
        <v>35</v>
      </c>
      <c r="Q1985" t="s">
        <v>61</v>
      </c>
      <c r="R1985" t="s">
        <v>50</v>
      </c>
      <c r="S1985" t="s">
        <v>38</v>
      </c>
      <c r="T1985" t="s">
        <v>93</v>
      </c>
      <c r="U1985" t="s">
        <v>10038</v>
      </c>
      <c r="V1985" t="s">
        <v>81</v>
      </c>
      <c r="W1985" t="s">
        <v>42</v>
      </c>
      <c r="X1985" t="s">
        <v>53</v>
      </c>
    </row>
    <row r="1986" spans="1:24" x14ac:dyDescent="0.45">
      <c r="A1986" t="s">
        <v>10039</v>
      </c>
      <c r="B1986" t="s">
        <v>10040</v>
      </c>
      <c r="C1986" t="s">
        <v>25</v>
      </c>
      <c r="D1986" t="s">
        <v>10041</v>
      </c>
      <c r="E1986" t="s">
        <v>10041</v>
      </c>
      <c r="F1986">
        <v>10.100199999999999</v>
      </c>
      <c r="G1986" s="45" t="s">
        <v>10042</v>
      </c>
      <c r="H1986" t="s">
        <v>10043</v>
      </c>
      <c r="I1986" s="6" t="s">
        <v>46</v>
      </c>
      <c r="J1986" t="s">
        <v>10044</v>
      </c>
      <c r="K1986" t="s">
        <v>48</v>
      </c>
      <c r="L1986" s="32" t="s">
        <v>534</v>
      </c>
      <c r="M1986" t="str">
        <f>"http://onlinelibrary.wiley.com/page/journal/"&amp;G1986&amp;"/homepage/FundedAccess.html"</f>
        <v>http://onlinelibrary.wiley.com/page/journal/19385463a/homepage/FundedAccess.html</v>
      </c>
      <c r="N1986" t="s">
        <v>33</v>
      </c>
      <c r="O1986" t="s">
        <v>34</v>
      </c>
      <c r="P1986" t="s">
        <v>35</v>
      </c>
      <c r="Q1986" t="s">
        <v>49</v>
      </c>
      <c r="R1986" t="s">
        <v>50</v>
      </c>
      <c r="S1986" t="s">
        <v>38</v>
      </c>
      <c r="T1986" t="s">
        <v>93</v>
      </c>
      <c r="U1986" t="s">
        <v>10045</v>
      </c>
      <c r="V1986" t="s">
        <v>41</v>
      </c>
      <c r="W1986" t="s">
        <v>42</v>
      </c>
      <c r="X1986" t="s">
        <v>53</v>
      </c>
    </row>
    <row r="1987" spans="1:24" x14ac:dyDescent="0.45">
      <c r="A1987" t="s">
        <v>10046</v>
      </c>
      <c r="B1987" t="s">
        <v>25</v>
      </c>
      <c r="C1987" t="s">
        <v>25</v>
      </c>
      <c r="D1987" t="s">
        <v>10047</v>
      </c>
      <c r="E1987" t="s">
        <v>10048</v>
      </c>
      <c r="F1987">
        <v>10.100199999999999</v>
      </c>
      <c r="G1987" s="45">
        <v>17577799</v>
      </c>
      <c r="H1987" t="s">
        <v>10049</v>
      </c>
      <c r="I1987" s="6" t="s">
        <v>29</v>
      </c>
      <c r="J1987" t="s">
        <v>10050</v>
      </c>
      <c r="K1987" t="s">
        <v>31</v>
      </c>
      <c r="L1987" s="32" t="s">
        <v>667</v>
      </c>
      <c r="M1987" t="str">
        <f>"http://onlinelibrary.wiley.com/page/journal/"&amp;G1987&amp;"/homepage/FundedAccess.html"</f>
        <v>http://onlinelibrary.wiley.com/page/journal/17577799/homepage/FundedAccess.html</v>
      </c>
      <c r="N1987" t="s">
        <v>33</v>
      </c>
      <c r="O1987" t="s">
        <v>34</v>
      </c>
      <c r="P1987" t="s">
        <v>35</v>
      </c>
      <c r="Q1987" t="s">
        <v>61</v>
      </c>
      <c r="R1987" t="s">
        <v>50</v>
      </c>
      <c r="S1987" t="s">
        <v>38</v>
      </c>
      <c r="T1987" t="s">
        <v>39</v>
      </c>
      <c r="U1987" t="s">
        <v>40</v>
      </c>
      <c r="V1987" t="s">
        <v>41</v>
      </c>
      <c r="W1987" t="s">
        <v>42</v>
      </c>
      <c r="X1987" t="s">
        <v>53</v>
      </c>
    </row>
    <row r="1988" spans="1:24" x14ac:dyDescent="0.45">
      <c r="A1988" t="s">
        <v>10051</v>
      </c>
      <c r="B1988" t="s">
        <v>25</v>
      </c>
      <c r="C1988" t="s">
        <v>25</v>
      </c>
      <c r="D1988" t="s">
        <v>10052</v>
      </c>
      <c r="E1988" t="s">
        <v>10053</v>
      </c>
      <c r="F1988">
        <v>10.100199999999999</v>
      </c>
      <c r="G1988" s="45">
        <v>19395086</v>
      </c>
      <c r="H1988" t="s">
        <v>10054</v>
      </c>
      <c r="I1988" s="6" t="s">
        <v>29</v>
      </c>
      <c r="J1988" s="8" t="s">
        <v>10055</v>
      </c>
      <c r="K1988" t="s">
        <v>31</v>
      </c>
      <c r="L1988" s="32" t="s">
        <v>1430</v>
      </c>
      <c r="M1988" t="str">
        <f>"http://onlinelibrary.wiley.com/page/journal/"&amp;G1988&amp;"/homepage/FundedAccess.html"</f>
        <v>http://onlinelibrary.wiley.com/page/journal/19395086/homepage/FundedAccess.html</v>
      </c>
      <c r="N1988" t="s">
        <v>33</v>
      </c>
      <c r="O1988" t="s">
        <v>34</v>
      </c>
      <c r="P1988" t="s">
        <v>35</v>
      </c>
      <c r="Q1988" t="s">
        <v>61</v>
      </c>
      <c r="R1988" t="s">
        <v>50</v>
      </c>
      <c r="S1988" t="s">
        <v>38</v>
      </c>
      <c r="T1988" t="s">
        <v>39</v>
      </c>
      <c r="U1988" t="s">
        <v>40</v>
      </c>
      <c r="V1988" t="s">
        <v>41</v>
      </c>
      <c r="W1988" t="s">
        <v>42</v>
      </c>
      <c r="X1988" t="s">
        <v>53</v>
      </c>
    </row>
    <row r="1989" spans="1:24" x14ac:dyDescent="0.45">
      <c r="A1989" t="s">
        <v>10056</v>
      </c>
      <c r="B1989" t="s">
        <v>25</v>
      </c>
      <c r="C1989" t="s">
        <v>25</v>
      </c>
      <c r="D1989" t="s">
        <v>10057</v>
      </c>
      <c r="E1989" t="s">
        <v>10058</v>
      </c>
      <c r="F1989">
        <v>10.1111</v>
      </c>
      <c r="G1989" s="45">
        <v>17590884</v>
      </c>
      <c r="H1989" t="s">
        <v>10059</v>
      </c>
      <c r="I1989" s="6" t="s">
        <v>29</v>
      </c>
      <c r="J1989" t="s">
        <v>10060</v>
      </c>
      <c r="K1989" t="s">
        <v>31</v>
      </c>
      <c r="L1989" s="32" t="s">
        <v>142</v>
      </c>
      <c r="M1989" t="str">
        <f>"http://onlinelibrary.wiley.com/page/journal/"&amp;G1989&amp;"/homepage/FundedAccess.html"</f>
        <v>http://onlinelibrary.wiley.com/page/journal/17590884/homepage/FundedAccess.html</v>
      </c>
      <c r="N1989" t="s">
        <v>33</v>
      </c>
      <c r="O1989" t="s">
        <v>34</v>
      </c>
      <c r="P1989" t="s">
        <v>35</v>
      </c>
      <c r="Q1989" t="s">
        <v>61</v>
      </c>
      <c r="R1989" t="s">
        <v>50</v>
      </c>
      <c r="S1989" t="s">
        <v>38</v>
      </c>
      <c r="T1989" t="s">
        <v>39</v>
      </c>
      <c r="U1989" t="s">
        <v>40</v>
      </c>
      <c r="V1989" t="s">
        <v>41</v>
      </c>
      <c r="W1989" t="s">
        <v>42</v>
      </c>
      <c r="X1989" t="s">
        <v>53</v>
      </c>
    </row>
    <row r="1990" spans="1:24" x14ac:dyDescent="0.45">
      <c r="A1990" t="s">
        <v>10061</v>
      </c>
      <c r="B1990" t="s">
        <v>25</v>
      </c>
      <c r="C1990" t="s">
        <v>25</v>
      </c>
      <c r="D1990" t="s">
        <v>10062</v>
      </c>
      <c r="E1990" t="s">
        <v>10063</v>
      </c>
      <c r="F1990">
        <v>10.100199999999999</v>
      </c>
      <c r="G1990" s="45">
        <v>19390068</v>
      </c>
      <c r="H1990" t="s">
        <v>10064</v>
      </c>
      <c r="I1990" s="6" t="s">
        <v>29</v>
      </c>
      <c r="J1990" t="s">
        <v>10065</v>
      </c>
      <c r="K1990" t="s">
        <v>100</v>
      </c>
      <c r="L1990" s="32" t="s">
        <v>695</v>
      </c>
      <c r="M1990" t="str">
        <f>"http://onlinelibrary.wiley.com/page/journal/"&amp;G1990&amp;"/homepage/FundedAccess.html"</f>
        <v>http://onlinelibrary.wiley.com/page/journal/19390068/homepage/FundedAccess.html</v>
      </c>
      <c r="N1990" t="s">
        <v>33</v>
      </c>
      <c r="O1990" t="s">
        <v>34</v>
      </c>
      <c r="P1990" t="s">
        <v>35</v>
      </c>
      <c r="Q1990" t="s">
        <v>61</v>
      </c>
      <c r="R1990" t="s">
        <v>50</v>
      </c>
      <c r="S1990" t="s">
        <v>38</v>
      </c>
      <c r="T1990" t="s">
        <v>39</v>
      </c>
      <c r="U1990" t="s">
        <v>40</v>
      </c>
      <c r="V1990" t="s">
        <v>41</v>
      </c>
      <c r="W1990" t="s">
        <v>42</v>
      </c>
      <c r="X1990" t="s">
        <v>53</v>
      </c>
    </row>
    <row r="1991" spans="1:24" x14ac:dyDescent="0.45">
      <c r="A1991" t="s">
        <v>10066</v>
      </c>
      <c r="B1991" t="s">
        <v>25</v>
      </c>
      <c r="C1991" t="s">
        <v>25</v>
      </c>
      <c r="D1991" t="s">
        <v>10067</v>
      </c>
      <c r="E1991" t="s">
        <v>10068</v>
      </c>
      <c r="F1991">
        <v>10.100199999999999</v>
      </c>
      <c r="G1991" s="45">
        <v>19424795</v>
      </c>
      <c r="H1991" t="s">
        <v>10069</v>
      </c>
      <c r="I1991" s="6" t="s">
        <v>29</v>
      </c>
      <c r="J1991" t="s">
        <v>10070</v>
      </c>
      <c r="K1991" t="s">
        <v>100</v>
      </c>
      <c r="L1991" s="32" t="s">
        <v>184</v>
      </c>
      <c r="M1991" t="str">
        <f>"http://onlinelibrary.wiley.com/page/journal/"&amp;G1991&amp;"/homepage/FundedAccess.html"</f>
        <v>http://onlinelibrary.wiley.com/page/journal/19424795/homepage/FundedAccess.html</v>
      </c>
      <c r="N1991" t="s">
        <v>33</v>
      </c>
      <c r="O1991" t="s">
        <v>34</v>
      </c>
      <c r="P1991" t="s">
        <v>35</v>
      </c>
      <c r="Q1991" t="s">
        <v>61</v>
      </c>
      <c r="R1991" t="s">
        <v>50</v>
      </c>
      <c r="S1991" t="s">
        <v>38</v>
      </c>
      <c r="T1991" t="s">
        <v>39</v>
      </c>
      <c r="U1991" t="s">
        <v>40</v>
      </c>
      <c r="V1991" t="s">
        <v>41</v>
      </c>
      <c r="W1991" t="s">
        <v>42</v>
      </c>
      <c r="X1991" t="s">
        <v>53</v>
      </c>
    </row>
    <row r="1992" spans="1:24" x14ac:dyDescent="0.45">
      <c r="A1992" t="s">
        <v>10071</v>
      </c>
      <c r="B1992" t="s">
        <v>25</v>
      </c>
      <c r="C1992" t="s">
        <v>25</v>
      </c>
      <c r="D1992" t="s">
        <v>10072</v>
      </c>
      <c r="E1992" t="s">
        <v>10073</v>
      </c>
      <c r="F1992">
        <v>10.1111</v>
      </c>
      <c r="G1992" s="45">
        <v>17597692</v>
      </c>
      <c r="H1992" t="s">
        <v>10074</v>
      </c>
      <c r="I1992" s="6" t="s">
        <v>29</v>
      </c>
      <c r="J1992" t="s">
        <v>10075</v>
      </c>
      <c r="K1992" t="s">
        <v>100</v>
      </c>
      <c r="L1992" s="32" t="s">
        <v>724</v>
      </c>
      <c r="M1992" t="str">
        <f>"http://onlinelibrary.wiley.com/page/journal/"&amp;G1992&amp;"/homepage/FundedAccess.html"</f>
        <v>http://onlinelibrary.wiley.com/page/journal/17597692/homepage/FundedAccess.html</v>
      </c>
      <c r="N1992" t="s">
        <v>33</v>
      </c>
      <c r="O1992" t="s">
        <v>34</v>
      </c>
      <c r="P1992" t="s">
        <v>35</v>
      </c>
      <c r="Q1992" t="s">
        <v>61</v>
      </c>
      <c r="R1992" t="s">
        <v>172</v>
      </c>
      <c r="S1992" t="s">
        <v>38</v>
      </c>
      <c r="T1992" t="s">
        <v>39</v>
      </c>
      <c r="U1992" t="s">
        <v>40</v>
      </c>
      <c r="V1992" t="s">
        <v>41</v>
      </c>
      <c r="W1992" t="s">
        <v>42</v>
      </c>
      <c r="X1992" t="s">
        <v>53</v>
      </c>
    </row>
    <row r="1993" spans="1:24" x14ac:dyDescent="0.45">
      <c r="A1993" t="s">
        <v>10076</v>
      </c>
      <c r="B1993" t="s">
        <v>25</v>
      </c>
      <c r="C1993" t="s">
        <v>25</v>
      </c>
      <c r="D1993" t="s">
        <v>10077</v>
      </c>
      <c r="E1993" t="s">
        <v>10078</v>
      </c>
      <c r="F1993">
        <v>10.100199999999999</v>
      </c>
      <c r="G1993" s="45" t="s">
        <v>10079</v>
      </c>
      <c r="H1993" t="s">
        <v>10080</v>
      </c>
      <c r="I1993" s="6" t="s">
        <v>29</v>
      </c>
      <c r="J1993" t="s">
        <v>10081</v>
      </c>
      <c r="K1993" t="s">
        <v>100</v>
      </c>
      <c r="L1993" s="32" t="s">
        <v>132</v>
      </c>
      <c r="M1993" t="str">
        <f>"http://onlinelibrary.wiley.com/page/journal/"&amp;G1993&amp;"/homepage/FundedAccess.html"</f>
        <v>http://onlinelibrary.wiley.com/page/journal/2041840X/homepage/FundedAccess.html</v>
      </c>
      <c r="N1993" t="s">
        <v>33</v>
      </c>
      <c r="O1993" t="s">
        <v>34</v>
      </c>
      <c r="P1993" t="s">
        <v>35</v>
      </c>
      <c r="Q1993" t="s">
        <v>61</v>
      </c>
      <c r="R1993" t="s">
        <v>50</v>
      </c>
      <c r="S1993" t="s">
        <v>38</v>
      </c>
      <c r="T1993" t="s">
        <v>39</v>
      </c>
      <c r="U1993" t="s">
        <v>40</v>
      </c>
      <c r="V1993" t="s">
        <v>41</v>
      </c>
      <c r="W1993" t="s">
        <v>42</v>
      </c>
      <c r="X1993" t="s">
        <v>53</v>
      </c>
    </row>
    <row r="1994" spans="1:24" x14ac:dyDescent="0.45">
      <c r="A1994" t="s">
        <v>10082</v>
      </c>
      <c r="E1994" t="s">
        <v>10083</v>
      </c>
      <c r="G1994" s="45" t="s">
        <v>10083</v>
      </c>
      <c r="H1994" t="s">
        <v>10084</v>
      </c>
      <c r="I1994" s="6" t="s">
        <v>29</v>
      </c>
      <c r="J1994" t="s">
        <v>10085</v>
      </c>
      <c r="K1994" t="s">
        <v>100</v>
      </c>
      <c r="L1994" s="32" t="s">
        <v>695</v>
      </c>
      <c r="M1994" t="s">
        <v>10085</v>
      </c>
      <c r="N1994" t="s">
        <v>33</v>
      </c>
      <c r="O1994" t="s">
        <v>740</v>
      </c>
      <c r="P1994" t="s">
        <v>35</v>
      </c>
      <c r="Q1994" t="s">
        <v>61</v>
      </c>
      <c r="R1994" t="s">
        <v>50</v>
      </c>
      <c r="S1994" t="s">
        <v>38</v>
      </c>
      <c r="T1994" t="s">
        <v>10086</v>
      </c>
      <c r="U1994" t="s">
        <v>40</v>
      </c>
      <c r="V1994" t="s">
        <v>41</v>
      </c>
      <c r="W1994" t="s">
        <v>42</v>
      </c>
      <c r="X1994" t="s">
        <v>53</v>
      </c>
    </row>
    <row r="1995" spans="1:24" x14ac:dyDescent="0.45">
      <c r="A1995" t="s">
        <v>10087</v>
      </c>
      <c r="B1995" t="s">
        <v>25</v>
      </c>
      <c r="C1995" t="s">
        <v>25</v>
      </c>
      <c r="D1995" t="s">
        <v>10088</v>
      </c>
      <c r="E1995" t="s">
        <v>10089</v>
      </c>
      <c r="F1995">
        <v>10.100199999999999</v>
      </c>
      <c r="G1995" s="45">
        <v>19390041</v>
      </c>
      <c r="H1995" t="s">
        <v>10090</v>
      </c>
      <c r="I1995" s="6" t="s">
        <v>29</v>
      </c>
      <c r="J1995" t="s">
        <v>10091</v>
      </c>
      <c r="K1995" t="s">
        <v>100</v>
      </c>
      <c r="L1995" s="32" t="s">
        <v>1023</v>
      </c>
      <c r="M1995" t="str">
        <f>"http://onlinelibrary.wiley.com/page/journal/"&amp;G1995&amp;"/homepage/FundedAccess.html"</f>
        <v>http://onlinelibrary.wiley.com/page/journal/19390041/homepage/FundedAccess.html</v>
      </c>
      <c r="N1995" t="s">
        <v>33</v>
      </c>
      <c r="O1995" t="s">
        <v>34</v>
      </c>
      <c r="P1995" t="s">
        <v>35</v>
      </c>
      <c r="Q1995" t="s">
        <v>61</v>
      </c>
      <c r="R1995" t="s">
        <v>50</v>
      </c>
      <c r="S1995" t="s">
        <v>38</v>
      </c>
      <c r="T1995" t="s">
        <v>39</v>
      </c>
      <c r="U1995" t="s">
        <v>40</v>
      </c>
      <c r="V1995" t="s">
        <v>41</v>
      </c>
      <c r="W1995" t="s">
        <v>42</v>
      </c>
      <c r="X1995" t="s">
        <v>53</v>
      </c>
    </row>
    <row r="1996" spans="1:24" x14ac:dyDescent="0.45">
      <c r="A1996" t="s">
        <v>10092</v>
      </c>
      <c r="B1996" t="s">
        <v>25</v>
      </c>
      <c r="C1996" t="s">
        <v>25</v>
      </c>
      <c r="D1996" t="s">
        <v>10093</v>
      </c>
      <c r="E1996" t="s">
        <v>10094</v>
      </c>
      <c r="F1996">
        <v>10.100199999999999</v>
      </c>
      <c r="G1996" s="45">
        <v>17577012</v>
      </c>
      <c r="H1996" t="s">
        <v>10095</v>
      </c>
      <c r="I1996" s="6" t="s">
        <v>29</v>
      </c>
      <c r="J1996" t="s">
        <v>10096</v>
      </c>
      <c r="K1996" t="s">
        <v>100</v>
      </c>
      <c r="L1996" s="32" t="s">
        <v>1513</v>
      </c>
      <c r="M1996" t="str">
        <f>"http://onlinelibrary.wiley.com/page/journal/"&amp;G1996&amp;"/homepage/FundedAccess.html"</f>
        <v>http://onlinelibrary.wiley.com/page/journal/17577012/homepage/FundedAccess.html</v>
      </c>
      <c r="N1996" t="s">
        <v>33</v>
      </c>
      <c r="O1996" t="s">
        <v>34</v>
      </c>
      <c r="P1996" t="s">
        <v>35</v>
      </c>
      <c r="Q1996" t="s">
        <v>61</v>
      </c>
      <c r="R1996" t="s">
        <v>50</v>
      </c>
      <c r="S1996" t="s">
        <v>38</v>
      </c>
      <c r="T1996" t="s">
        <v>39</v>
      </c>
      <c r="U1996" t="s">
        <v>40</v>
      </c>
      <c r="V1996" t="s">
        <v>41</v>
      </c>
      <c r="W1996" t="s">
        <v>42</v>
      </c>
      <c r="X1996" t="s">
        <v>53</v>
      </c>
    </row>
    <row r="1997" spans="1:24" x14ac:dyDescent="0.45">
      <c r="A1997" t="s">
        <v>10097</v>
      </c>
      <c r="B1997" t="s">
        <v>25</v>
      </c>
      <c r="C1997" t="s">
        <v>25</v>
      </c>
      <c r="D1997" t="s">
        <v>10098</v>
      </c>
      <c r="E1997" t="s">
        <v>10099</v>
      </c>
      <c r="F1997">
        <v>10.100199999999999</v>
      </c>
      <c r="G1997" s="45" t="s">
        <v>10100</v>
      </c>
      <c r="H1997" t="s">
        <v>10101</v>
      </c>
      <c r="I1997" s="6" t="s">
        <v>29</v>
      </c>
      <c r="J1997" t="s">
        <v>10102</v>
      </c>
      <c r="K1997" t="s">
        <v>100</v>
      </c>
      <c r="L1997" s="32" t="s">
        <v>376</v>
      </c>
      <c r="M1997" t="str">
        <f>"http://onlinelibrary.wiley.com/page/journal/"&amp;G1997&amp;"/homepage/FundedAccess.html"</f>
        <v>http://onlinelibrary.wiley.com/page/journal/1939005X/homepage/FundedAccess.html</v>
      </c>
      <c r="N1997" t="s">
        <v>33</v>
      </c>
      <c r="O1997" t="s">
        <v>34</v>
      </c>
      <c r="P1997" t="s">
        <v>35</v>
      </c>
      <c r="Q1997" t="s">
        <v>61</v>
      </c>
      <c r="R1997" t="s">
        <v>50</v>
      </c>
      <c r="S1997" t="s">
        <v>38</v>
      </c>
      <c r="T1997" t="s">
        <v>39</v>
      </c>
      <c r="U1997" t="s">
        <v>40</v>
      </c>
      <c r="V1997" t="s">
        <v>41</v>
      </c>
      <c r="W1997" t="s">
        <v>42</v>
      </c>
      <c r="X1997" t="s">
        <v>53</v>
      </c>
    </row>
    <row r="1998" spans="1:24" x14ac:dyDescent="0.45">
      <c r="A1998" t="s">
        <v>10103</v>
      </c>
      <c r="B1998" t="s">
        <v>25</v>
      </c>
      <c r="C1998" t="s">
        <v>25</v>
      </c>
      <c r="D1998" t="s">
        <v>25</v>
      </c>
      <c r="E1998" t="s">
        <v>10104</v>
      </c>
      <c r="F1998">
        <v>10.100199999999999</v>
      </c>
      <c r="G1998" s="45">
        <v>20491948</v>
      </c>
      <c r="H1998" t="s">
        <v>10105</v>
      </c>
      <c r="I1998" s="6" t="s">
        <v>29</v>
      </c>
      <c r="J1998" t="s">
        <v>10106</v>
      </c>
      <c r="K1998" t="s">
        <v>100</v>
      </c>
      <c r="L1998" s="32" t="s">
        <v>3586</v>
      </c>
      <c r="M1998" t="str">
        <f>"http://onlinelibrary.wiley.com/page/journal/"&amp;G1998&amp;"/homepage/FundedAccess.html"</f>
        <v>http://onlinelibrary.wiley.com/page/journal/20491948/homepage/FundedAccess.html</v>
      </c>
      <c r="N1998" t="s">
        <v>33</v>
      </c>
      <c r="O1998" t="s">
        <v>34</v>
      </c>
      <c r="P1998" t="s">
        <v>35</v>
      </c>
      <c r="Q1998" t="s">
        <v>61</v>
      </c>
      <c r="R1998" t="s">
        <v>50</v>
      </c>
      <c r="S1998" t="s">
        <v>38</v>
      </c>
      <c r="T1998" t="s">
        <v>39</v>
      </c>
      <c r="U1998" t="s">
        <v>40</v>
      </c>
      <c r="V1998" t="s">
        <v>41</v>
      </c>
      <c r="W1998" t="s">
        <v>42</v>
      </c>
      <c r="X1998" t="s">
        <v>53</v>
      </c>
    </row>
    <row r="1999" spans="1:24" x14ac:dyDescent="0.45">
      <c r="A1999" t="s">
        <v>10107</v>
      </c>
      <c r="B1999" t="s">
        <v>25</v>
      </c>
      <c r="C1999" t="s">
        <v>25</v>
      </c>
      <c r="D1999" t="s">
        <v>10108</v>
      </c>
      <c r="E1999" t="s">
        <v>10109</v>
      </c>
      <c r="F1999">
        <v>10.100199999999999</v>
      </c>
      <c r="G1999" s="45">
        <v>15418286</v>
      </c>
      <c r="H1999" t="s">
        <v>10110</v>
      </c>
      <c r="I1999" t="s">
        <v>86</v>
      </c>
      <c r="J1999" t="s">
        <v>77</v>
      </c>
      <c r="K1999" t="s">
        <v>486</v>
      </c>
      <c r="L1999" s="32" t="s">
        <v>77</v>
      </c>
      <c r="M1999" t="s">
        <v>77</v>
      </c>
      <c r="N1999" t="s">
        <v>33</v>
      </c>
      <c r="O1999" t="s">
        <v>34</v>
      </c>
      <c r="P1999" t="s">
        <v>35</v>
      </c>
      <c r="Q1999" t="s">
        <v>61</v>
      </c>
      <c r="R1999" t="s">
        <v>172</v>
      </c>
      <c r="S1999" t="s">
        <v>38</v>
      </c>
      <c r="T1999" t="s">
        <v>39</v>
      </c>
      <c r="U1999" t="s">
        <v>40</v>
      </c>
      <c r="V1999" t="s">
        <v>81</v>
      </c>
      <c r="W1999" t="s">
        <v>42</v>
      </c>
      <c r="X1999" t="s">
        <v>115</v>
      </c>
    </row>
    <row r="2000" spans="1:24" x14ac:dyDescent="0.45">
      <c r="A2000" t="s">
        <v>10111</v>
      </c>
      <c r="B2000" t="s">
        <v>25</v>
      </c>
      <c r="C2000" t="s">
        <v>25</v>
      </c>
      <c r="D2000" t="s">
        <v>10112</v>
      </c>
      <c r="E2000" t="s">
        <v>10113</v>
      </c>
      <c r="F2000">
        <v>10.100199999999999</v>
      </c>
      <c r="G2000" s="45">
        <v>10991824</v>
      </c>
      <c r="H2000" t="s">
        <v>10114</v>
      </c>
      <c r="I2000" t="s">
        <v>46</v>
      </c>
      <c r="J2000" s="8" t="s">
        <v>10115</v>
      </c>
      <c r="K2000" t="s">
        <v>100</v>
      </c>
      <c r="L2000" s="32">
        <v>3730</v>
      </c>
      <c r="M2000" s="1" t="s">
        <v>237</v>
      </c>
      <c r="N2000" t="s">
        <v>33</v>
      </c>
      <c r="O2000" t="s">
        <v>34</v>
      </c>
      <c r="P2000" t="s">
        <v>35</v>
      </c>
      <c r="Q2000" t="s">
        <v>49</v>
      </c>
      <c r="R2000" t="s">
        <v>37</v>
      </c>
      <c r="S2000" t="s">
        <v>38</v>
      </c>
      <c r="T2000" t="s">
        <v>39</v>
      </c>
      <c r="U2000" t="s">
        <v>40</v>
      </c>
      <c r="V2000" t="s">
        <v>41</v>
      </c>
      <c r="W2000" t="s">
        <v>42</v>
      </c>
      <c r="X2000" t="s">
        <v>1017</v>
      </c>
    </row>
    <row r="2001" spans="1:24" x14ac:dyDescent="0.45">
      <c r="A2001" t="s">
        <v>10116</v>
      </c>
      <c r="B2001" t="s">
        <v>10117</v>
      </c>
      <c r="C2001" t="s">
        <v>25</v>
      </c>
      <c r="D2001" t="s">
        <v>10118</v>
      </c>
      <c r="E2001" t="s">
        <v>10119</v>
      </c>
      <c r="F2001">
        <v>10.100199999999999</v>
      </c>
      <c r="G2001" s="45">
        <v>23315466</v>
      </c>
      <c r="H2001" t="s">
        <v>10120</v>
      </c>
      <c r="I2001" t="s">
        <v>86</v>
      </c>
      <c r="J2001" t="s">
        <v>77</v>
      </c>
      <c r="K2001" t="s">
        <v>486</v>
      </c>
      <c r="L2001" s="32" t="s">
        <v>77</v>
      </c>
      <c r="M2001" t="s">
        <v>77</v>
      </c>
      <c r="N2001" t="s">
        <v>33</v>
      </c>
      <c r="O2001" t="s">
        <v>34</v>
      </c>
      <c r="P2001" t="s">
        <v>35</v>
      </c>
      <c r="Q2001" t="s">
        <v>36</v>
      </c>
      <c r="R2001" t="s">
        <v>172</v>
      </c>
      <c r="S2001" t="s">
        <v>38</v>
      </c>
      <c r="T2001" t="s">
        <v>39</v>
      </c>
      <c r="U2001" t="s">
        <v>40</v>
      </c>
      <c r="V2001" t="s">
        <v>81</v>
      </c>
      <c r="W2001" t="s">
        <v>42</v>
      </c>
      <c r="X2001" t="s">
        <v>115</v>
      </c>
    </row>
    <row r="2002" spans="1:24" x14ac:dyDescent="0.45">
      <c r="A2002" t="s">
        <v>10121</v>
      </c>
      <c r="E2002" t="s">
        <v>10122</v>
      </c>
      <c r="G2002" s="45">
        <v>19401582</v>
      </c>
      <c r="H2002" t="s">
        <v>10123</v>
      </c>
      <c r="I2002" t="s">
        <v>29</v>
      </c>
      <c r="J2002" s="1" t="s">
        <v>294</v>
      </c>
      <c r="K2002" t="s">
        <v>109</v>
      </c>
      <c r="L2002" s="32" t="s">
        <v>4595</v>
      </c>
      <c r="M2002" s="1" t="s">
        <v>10124</v>
      </c>
      <c r="N2002" t="s">
        <v>33</v>
      </c>
      <c r="O2002" t="s">
        <v>34</v>
      </c>
      <c r="P2002" t="s">
        <v>35</v>
      </c>
      <c r="Q2002" t="s">
        <v>36</v>
      </c>
      <c r="R2002" t="s">
        <v>172</v>
      </c>
      <c r="S2002" t="s">
        <v>38</v>
      </c>
      <c r="T2002" t="s">
        <v>39</v>
      </c>
      <c r="U2002" t="s">
        <v>40</v>
      </c>
      <c r="V2002" t="s">
        <v>80</v>
      </c>
      <c r="W2002" t="s">
        <v>42</v>
      </c>
      <c r="X2002" t="s">
        <v>43</v>
      </c>
    </row>
    <row r="2003" spans="1:24" x14ac:dyDescent="0.45">
      <c r="A2003" t="s">
        <v>10125</v>
      </c>
      <c r="B2003" t="s">
        <v>25</v>
      </c>
      <c r="C2003" t="s">
        <v>25</v>
      </c>
      <c r="D2003" t="s">
        <v>10126</v>
      </c>
      <c r="E2003" t="s">
        <v>10127</v>
      </c>
      <c r="F2003">
        <v>10.1111</v>
      </c>
      <c r="G2003" s="45">
        <v>14679698</v>
      </c>
      <c r="H2003" t="s">
        <v>10128</v>
      </c>
      <c r="I2003" t="s">
        <v>86</v>
      </c>
      <c r="J2003" t="s">
        <v>77</v>
      </c>
      <c r="K2003" t="s">
        <v>486</v>
      </c>
      <c r="L2003" s="32" t="s">
        <v>77</v>
      </c>
      <c r="M2003" t="s">
        <v>77</v>
      </c>
      <c r="N2003" t="s">
        <v>33</v>
      </c>
      <c r="O2003" t="s">
        <v>34</v>
      </c>
      <c r="P2003" t="s">
        <v>35</v>
      </c>
      <c r="Q2003" t="s">
        <v>61</v>
      </c>
      <c r="R2003" t="s">
        <v>172</v>
      </c>
      <c r="S2003" t="s">
        <v>38</v>
      </c>
      <c r="T2003" t="s">
        <v>39</v>
      </c>
      <c r="U2003" t="s">
        <v>40</v>
      </c>
      <c r="V2003" t="s">
        <v>81</v>
      </c>
      <c r="W2003" t="s">
        <v>42</v>
      </c>
      <c r="X2003" t="s">
        <v>1563</v>
      </c>
    </row>
    <row r="2004" spans="1:24" x14ac:dyDescent="0.45">
      <c r="A2004" t="s">
        <v>10129</v>
      </c>
      <c r="B2004" t="s">
        <v>25</v>
      </c>
      <c r="C2004" t="s">
        <v>25</v>
      </c>
      <c r="D2004" t="s">
        <v>10130</v>
      </c>
      <c r="E2004" t="s">
        <v>10131</v>
      </c>
      <c r="F2004">
        <v>10.1111</v>
      </c>
      <c r="G2004" s="45">
        <v>14679701</v>
      </c>
      <c r="H2004" t="s">
        <v>10132</v>
      </c>
      <c r="I2004" s="6" t="s">
        <v>29</v>
      </c>
      <c r="J2004" t="s">
        <v>10133</v>
      </c>
      <c r="K2004" t="s">
        <v>100</v>
      </c>
      <c r="L2004" s="32" t="s">
        <v>852</v>
      </c>
      <c r="M2004" t="str">
        <f>"http://onlinelibrary.wiley.com/page/journal/"&amp;G2004&amp;"/homepage/FundedAccess.html"</f>
        <v>http://onlinelibrary.wiley.com/page/journal/14679701/homepage/FundedAccess.html</v>
      </c>
      <c r="N2004" t="s">
        <v>33</v>
      </c>
      <c r="O2004" t="s">
        <v>34</v>
      </c>
      <c r="P2004" t="s">
        <v>35</v>
      </c>
      <c r="Q2004" t="s">
        <v>36</v>
      </c>
      <c r="R2004" t="s">
        <v>50</v>
      </c>
      <c r="S2004" t="s">
        <v>38</v>
      </c>
      <c r="T2004" t="s">
        <v>39</v>
      </c>
      <c r="U2004" t="s">
        <v>40</v>
      </c>
      <c r="V2004" t="s">
        <v>41</v>
      </c>
      <c r="W2004" t="s">
        <v>42</v>
      </c>
      <c r="X2004" t="s">
        <v>53</v>
      </c>
    </row>
    <row r="2005" spans="1:24" x14ac:dyDescent="0.45">
      <c r="A2005" t="s">
        <v>10134</v>
      </c>
      <c r="B2005" t="s">
        <v>25</v>
      </c>
      <c r="C2005" t="s">
        <v>25</v>
      </c>
      <c r="D2005" t="s">
        <v>10135</v>
      </c>
      <c r="E2005" t="s">
        <v>10136</v>
      </c>
      <c r="F2005">
        <v>10.1111</v>
      </c>
      <c r="G2005" s="45" t="s">
        <v>10137</v>
      </c>
      <c r="H2005" t="s">
        <v>10138</v>
      </c>
      <c r="I2005" s="6" t="s">
        <v>29</v>
      </c>
      <c r="J2005" t="s">
        <v>10139</v>
      </c>
      <c r="K2005" t="s">
        <v>100</v>
      </c>
      <c r="L2005" s="32" t="s">
        <v>642</v>
      </c>
      <c r="M2005" t="str">
        <f>"http://onlinelibrary.wiley.com/page/journal/"&amp;G2005&amp;"/homepage/FundedAccess.html"</f>
        <v>http://onlinelibrary.wiley.com/page/journal/1467971X/homepage/FundedAccess.html</v>
      </c>
      <c r="N2005" t="s">
        <v>33</v>
      </c>
      <c r="O2005" t="s">
        <v>34</v>
      </c>
      <c r="P2005" t="s">
        <v>35</v>
      </c>
      <c r="Q2005" t="s">
        <v>36</v>
      </c>
      <c r="R2005" t="s">
        <v>172</v>
      </c>
      <c r="S2005" t="s">
        <v>38</v>
      </c>
      <c r="T2005" t="s">
        <v>39</v>
      </c>
      <c r="U2005" t="s">
        <v>40</v>
      </c>
      <c r="V2005" t="s">
        <v>41</v>
      </c>
      <c r="W2005" t="s">
        <v>42</v>
      </c>
      <c r="X2005" t="s">
        <v>43</v>
      </c>
    </row>
    <row r="2006" spans="1:24" x14ac:dyDescent="0.45">
      <c r="A2006" t="s">
        <v>10140</v>
      </c>
      <c r="E2006" t="s">
        <v>10141</v>
      </c>
      <c r="G2006" s="45">
        <v>23728639</v>
      </c>
      <c r="H2006" t="s">
        <v>10142</v>
      </c>
      <c r="I2006" s="6" t="s">
        <v>29</v>
      </c>
      <c r="J2006" s="8" t="s">
        <v>10143</v>
      </c>
      <c r="K2006" t="s">
        <v>100</v>
      </c>
      <c r="L2006" s="32" t="s">
        <v>161</v>
      </c>
      <c r="M2006" s="8" t="s">
        <v>345</v>
      </c>
      <c r="N2006" t="s">
        <v>33</v>
      </c>
      <c r="O2006" t="s">
        <v>34</v>
      </c>
      <c r="P2006" t="s">
        <v>35</v>
      </c>
      <c r="Q2006" t="s">
        <v>36</v>
      </c>
      <c r="R2006" t="s">
        <v>415</v>
      </c>
      <c r="S2006" t="s">
        <v>38</v>
      </c>
      <c r="T2006" t="s">
        <v>81</v>
      </c>
      <c r="U2006" t="s">
        <v>40</v>
      </c>
      <c r="V2006" t="s">
        <v>81</v>
      </c>
      <c r="W2006" t="s">
        <v>42</v>
      </c>
      <c r="X2006" t="s">
        <v>43</v>
      </c>
    </row>
    <row r="2007" spans="1:24" x14ac:dyDescent="0.45">
      <c r="A2007" t="s">
        <v>10144</v>
      </c>
      <c r="E2007" t="s">
        <v>10145</v>
      </c>
      <c r="G2007" s="45">
        <v>25891081</v>
      </c>
      <c r="H2007" t="s">
        <v>10146</v>
      </c>
      <c r="I2007" s="6" t="s">
        <v>46</v>
      </c>
      <c r="J2007" s="8" t="s">
        <v>294</v>
      </c>
      <c r="K2007" t="s">
        <v>2332</v>
      </c>
      <c r="L2007" s="32" t="s">
        <v>77</v>
      </c>
      <c r="M2007" s="8" t="s">
        <v>10147</v>
      </c>
      <c r="N2007" t="s">
        <v>46</v>
      </c>
      <c r="O2007" t="s">
        <v>34</v>
      </c>
      <c r="P2007" t="s">
        <v>35</v>
      </c>
      <c r="Q2007" t="s">
        <v>49</v>
      </c>
      <c r="R2007" t="s">
        <v>172</v>
      </c>
      <c r="S2007" t="s">
        <v>38</v>
      </c>
      <c r="T2007" t="s">
        <v>39</v>
      </c>
      <c r="U2007" t="s">
        <v>40</v>
      </c>
      <c r="V2007" t="s">
        <v>80</v>
      </c>
      <c r="W2007" t="s">
        <v>42</v>
      </c>
      <c r="X2007" t="s">
        <v>53</v>
      </c>
    </row>
    <row r="2008" spans="1:24" x14ac:dyDescent="0.45">
      <c r="A2008" t="s">
        <v>10148</v>
      </c>
      <c r="B2008" t="s">
        <v>25</v>
      </c>
      <c r="C2008" t="s">
        <v>25</v>
      </c>
      <c r="D2008" t="s">
        <v>10149</v>
      </c>
      <c r="E2008" t="s">
        <v>10149</v>
      </c>
      <c r="F2008">
        <v>10.100199999999999</v>
      </c>
      <c r="G2008" s="45">
        <v>19484682</v>
      </c>
      <c r="H2008" t="s">
        <v>10150</v>
      </c>
      <c r="I2008" s="6" t="s">
        <v>29</v>
      </c>
      <c r="J2008" t="s">
        <v>10151</v>
      </c>
      <c r="K2008" t="s">
        <v>100</v>
      </c>
      <c r="L2008" s="32" t="s">
        <v>5250</v>
      </c>
      <c r="M2008" t="str">
        <f>"http://onlinelibrary.wiley.com/page/journal/"&amp;G2008&amp;"/homepage/FundedAccess.html"</f>
        <v>http://onlinelibrary.wiley.com/page/journal/19484682/homepage/FundedAccess.html</v>
      </c>
      <c r="N2008" t="s">
        <v>33</v>
      </c>
      <c r="O2008" t="s">
        <v>34</v>
      </c>
      <c r="P2008" t="s">
        <v>35</v>
      </c>
      <c r="Q2008" t="s">
        <v>36</v>
      </c>
      <c r="R2008" t="s">
        <v>172</v>
      </c>
      <c r="S2008" t="s">
        <v>38</v>
      </c>
      <c r="T2008" t="s">
        <v>39</v>
      </c>
      <c r="U2008" t="s">
        <v>40</v>
      </c>
      <c r="V2008" t="s">
        <v>41</v>
      </c>
      <c r="W2008" t="s">
        <v>42</v>
      </c>
      <c r="X2008" t="s">
        <v>43</v>
      </c>
    </row>
    <row r="2009" spans="1:24" x14ac:dyDescent="0.45">
      <c r="A2009" t="s">
        <v>10152</v>
      </c>
      <c r="B2009" t="s">
        <v>25</v>
      </c>
      <c r="C2009" t="s">
        <v>25</v>
      </c>
      <c r="D2009" t="s">
        <v>10153</v>
      </c>
      <c r="E2009" t="s">
        <v>10154</v>
      </c>
      <c r="F2009">
        <v>10.100199999999999</v>
      </c>
      <c r="G2009" s="45">
        <v>14679728</v>
      </c>
      <c r="H2009" t="s">
        <v>10155</v>
      </c>
      <c r="I2009" t="s">
        <v>86</v>
      </c>
      <c r="J2009" t="s">
        <v>77</v>
      </c>
      <c r="K2009" t="s">
        <v>486</v>
      </c>
      <c r="L2009" s="32" t="s">
        <v>77</v>
      </c>
      <c r="M2009" t="s">
        <v>77</v>
      </c>
      <c r="N2009" t="s">
        <v>33</v>
      </c>
      <c r="O2009" t="s">
        <v>34</v>
      </c>
      <c r="P2009" t="s">
        <v>35</v>
      </c>
      <c r="Q2009" t="s">
        <v>61</v>
      </c>
      <c r="R2009" t="s">
        <v>172</v>
      </c>
      <c r="S2009" t="s">
        <v>38</v>
      </c>
      <c r="T2009" t="s">
        <v>39</v>
      </c>
      <c r="U2009" t="s">
        <v>40</v>
      </c>
      <c r="V2009" t="s">
        <v>81</v>
      </c>
      <c r="W2009" t="s">
        <v>42</v>
      </c>
      <c r="X2009" t="s">
        <v>1563</v>
      </c>
    </row>
    <row r="2010" spans="1:24" x14ac:dyDescent="0.45">
      <c r="A2010" t="s">
        <v>10156</v>
      </c>
      <c r="B2010" t="s">
        <v>25</v>
      </c>
      <c r="C2010" t="s">
        <v>25</v>
      </c>
      <c r="D2010" t="s">
        <v>10157</v>
      </c>
      <c r="E2010">
        <v>0</v>
      </c>
      <c r="F2010" t="s">
        <v>1336</v>
      </c>
      <c r="G2010" s="45" t="s">
        <v>1337</v>
      </c>
      <c r="H2010" t="s">
        <v>10158</v>
      </c>
      <c r="I2010" t="s">
        <v>86</v>
      </c>
      <c r="J2010" t="s">
        <v>77</v>
      </c>
      <c r="K2010" t="s">
        <v>77</v>
      </c>
      <c r="L2010" s="32" t="s">
        <v>77</v>
      </c>
      <c r="M2010" t="s">
        <v>77</v>
      </c>
      <c r="N2010" t="s">
        <v>33</v>
      </c>
      <c r="O2010" t="s">
        <v>34</v>
      </c>
      <c r="P2010" t="s">
        <v>35</v>
      </c>
      <c r="Q2010" t="s">
        <v>61</v>
      </c>
      <c r="R2010" t="s">
        <v>415</v>
      </c>
      <c r="S2010" t="s">
        <v>38</v>
      </c>
      <c r="T2010" t="s">
        <v>93</v>
      </c>
      <c r="U2010" t="s">
        <v>10159</v>
      </c>
      <c r="V2010" t="s">
        <v>81</v>
      </c>
      <c r="W2010" t="s">
        <v>42</v>
      </c>
      <c r="X2010" t="s">
        <v>43</v>
      </c>
    </row>
    <row r="2011" spans="1:24" x14ac:dyDescent="0.45">
      <c r="A2011" t="s">
        <v>10160</v>
      </c>
      <c r="D2011" t="s">
        <v>10161</v>
      </c>
      <c r="G2011" s="45" t="s">
        <v>10162</v>
      </c>
      <c r="H2011" t="s">
        <v>10163</v>
      </c>
      <c r="I2011" s="6" t="s">
        <v>29</v>
      </c>
      <c r="J2011" s="8" t="s">
        <v>74</v>
      </c>
      <c r="K2011" t="s">
        <v>100</v>
      </c>
      <c r="L2011" s="32" t="s">
        <v>161</v>
      </c>
      <c r="M2011" s="8" t="s">
        <v>345</v>
      </c>
      <c r="N2011" t="s">
        <v>33</v>
      </c>
      <c r="O2011" t="s">
        <v>34</v>
      </c>
      <c r="P2011" t="s">
        <v>35</v>
      </c>
      <c r="Q2011" t="s">
        <v>36</v>
      </c>
      <c r="R2011" t="s">
        <v>415</v>
      </c>
      <c r="S2011" t="s">
        <v>38</v>
      </c>
      <c r="T2011" t="s">
        <v>93</v>
      </c>
      <c r="U2011" t="s">
        <v>40</v>
      </c>
      <c r="V2011" t="s">
        <v>81</v>
      </c>
      <c r="W2011" t="s">
        <v>42</v>
      </c>
      <c r="X2011" t="s">
        <v>43</v>
      </c>
    </row>
    <row r="2012" spans="1:24" x14ac:dyDescent="0.45">
      <c r="A2012" t="s">
        <v>10164</v>
      </c>
      <c r="B2012" t="s">
        <v>25</v>
      </c>
      <c r="C2012" t="s">
        <v>25</v>
      </c>
      <c r="D2012" t="s">
        <v>10165</v>
      </c>
      <c r="E2012" t="s">
        <v>10166</v>
      </c>
      <c r="F2012">
        <v>10.1111</v>
      </c>
      <c r="G2012" s="45">
        <v>17416787</v>
      </c>
      <c r="H2012" t="s">
        <v>10167</v>
      </c>
      <c r="I2012" s="6" t="s">
        <v>29</v>
      </c>
      <c r="J2012" s="8" t="s">
        <v>74</v>
      </c>
      <c r="K2012" t="s">
        <v>100</v>
      </c>
      <c r="L2012" s="32" t="s">
        <v>5621</v>
      </c>
      <c r="M2012" t="str">
        <f>"http://onlinelibrary.wiley.com/page/journal/"&amp;G2012&amp;"/homepage/FundedAccess.html"</f>
        <v>http://onlinelibrary.wiley.com/page/journal/17416787/homepage/FundedAccess.html</v>
      </c>
      <c r="N2012" t="s">
        <v>33</v>
      </c>
      <c r="O2012" t="s">
        <v>34</v>
      </c>
      <c r="P2012" t="s">
        <v>35</v>
      </c>
      <c r="Q2012" t="s">
        <v>61</v>
      </c>
      <c r="R2012" t="s">
        <v>172</v>
      </c>
      <c r="S2012" t="s">
        <v>38</v>
      </c>
      <c r="T2012" t="s">
        <v>39</v>
      </c>
      <c r="U2012" t="s">
        <v>40</v>
      </c>
      <c r="V2012" t="s">
        <v>41</v>
      </c>
      <c r="W2012" t="s">
        <v>42</v>
      </c>
      <c r="X2012" t="s">
        <v>43</v>
      </c>
    </row>
    <row r="2013" spans="1:24" x14ac:dyDescent="0.45">
      <c r="A2013" t="s">
        <v>10168</v>
      </c>
      <c r="B2013" t="s">
        <v>25</v>
      </c>
      <c r="C2013" t="s">
        <v>25</v>
      </c>
      <c r="D2013" t="s">
        <v>10169</v>
      </c>
      <c r="E2013" t="s">
        <v>10170</v>
      </c>
      <c r="F2013">
        <v>10.1111</v>
      </c>
      <c r="G2013" s="45" t="s">
        <v>10171</v>
      </c>
      <c r="H2013" t="s">
        <v>10172</v>
      </c>
      <c r="I2013" s="6" t="s">
        <v>29</v>
      </c>
      <c r="J2013" t="s">
        <v>10173</v>
      </c>
      <c r="K2013" t="s">
        <v>100</v>
      </c>
      <c r="L2013" s="32" t="s">
        <v>326</v>
      </c>
      <c r="M2013" t="str">
        <f>"http://onlinelibrary.wiley.com/page/journal/"&amp;G2013&amp;"/homepage/FundedAccess.html"</f>
        <v>http://onlinelibrary.wiley.com/page/journal/1524475X/homepage/FundedAccess.html</v>
      </c>
      <c r="N2013" t="s">
        <v>78</v>
      </c>
      <c r="O2013" t="s">
        <v>34</v>
      </c>
      <c r="P2013" t="s">
        <v>35</v>
      </c>
      <c r="Q2013" t="s">
        <v>61</v>
      </c>
      <c r="R2013" t="s">
        <v>111</v>
      </c>
      <c r="S2013" t="s">
        <v>38</v>
      </c>
      <c r="T2013" t="s">
        <v>93</v>
      </c>
      <c r="U2013" t="s">
        <v>10174</v>
      </c>
      <c r="V2013" t="s">
        <v>41</v>
      </c>
      <c r="W2013" t="s">
        <v>42</v>
      </c>
      <c r="X2013" t="s">
        <v>53</v>
      </c>
    </row>
    <row r="2014" spans="1:24" x14ac:dyDescent="0.45">
      <c r="A2014" t="s">
        <v>10175</v>
      </c>
      <c r="B2014" t="s">
        <v>25</v>
      </c>
      <c r="C2014" t="s">
        <v>25</v>
      </c>
      <c r="D2014" t="s">
        <v>10176</v>
      </c>
      <c r="E2014" t="s">
        <v>10177</v>
      </c>
      <c r="F2014">
        <v>10.1111</v>
      </c>
      <c r="G2014" s="45">
        <v>13993089</v>
      </c>
      <c r="H2014" t="s">
        <v>10178</v>
      </c>
      <c r="I2014" s="6" t="s">
        <v>29</v>
      </c>
      <c r="J2014" t="s">
        <v>10179</v>
      </c>
      <c r="K2014" t="s">
        <v>100</v>
      </c>
      <c r="L2014" s="32" t="s">
        <v>1513</v>
      </c>
      <c r="M2014" t="str">
        <f>"http://onlinelibrary.wiley.com/page/journal/"&amp;G2014&amp;"/homepage/FundedAccess.html"</f>
        <v>http://onlinelibrary.wiley.com/page/journal/13993089/homepage/FundedAccess.html</v>
      </c>
      <c r="N2014" t="s">
        <v>33</v>
      </c>
      <c r="O2014" t="s">
        <v>34</v>
      </c>
      <c r="P2014" t="s">
        <v>35</v>
      </c>
      <c r="Q2014" t="s">
        <v>61</v>
      </c>
      <c r="R2014" t="s">
        <v>172</v>
      </c>
      <c r="S2014" t="s">
        <v>38</v>
      </c>
      <c r="T2014" t="s">
        <v>39</v>
      </c>
      <c r="U2014" t="s">
        <v>40</v>
      </c>
      <c r="V2014" t="s">
        <v>41</v>
      </c>
      <c r="W2014" t="s">
        <v>42</v>
      </c>
      <c r="X2014" t="s">
        <v>53</v>
      </c>
    </row>
    <row r="2015" spans="1:24" x14ac:dyDescent="0.45">
      <c r="A2015" t="s">
        <v>10180</v>
      </c>
      <c r="B2015" t="s">
        <v>25</v>
      </c>
      <c r="C2015" t="s">
        <v>25</v>
      </c>
      <c r="D2015" t="s">
        <v>10181</v>
      </c>
      <c r="E2015" t="s">
        <v>10182</v>
      </c>
      <c r="F2015">
        <v>10.100199999999999</v>
      </c>
      <c r="G2015" s="45">
        <v>10974539</v>
      </c>
      <c r="H2015" t="s">
        <v>10183</v>
      </c>
      <c r="I2015" s="6" t="s">
        <v>29</v>
      </c>
      <c r="J2015" t="s">
        <v>10184</v>
      </c>
      <c r="K2015" t="s">
        <v>100</v>
      </c>
      <c r="L2015" s="32" t="s">
        <v>5451</v>
      </c>
      <c r="M2015" t="str">
        <f>"http://onlinelibrary.wiley.com/page/journal/"&amp;G2015&amp;"/homepage/FundedAccess.html"</f>
        <v>http://onlinelibrary.wiley.com/page/journal/10974539/homepage/FundedAccess.html</v>
      </c>
      <c r="N2015" t="s">
        <v>33</v>
      </c>
      <c r="O2015" t="s">
        <v>34</v>
      </c>
      <c r="P2015" t="s">
        <v>35</v>
      </c>
      <c r="Q2015" t="s">
        <v>61</v>
      </c>
      <c r="R2015" t="s">
        <v>172</v>
      </c>
      <c r="S2015" t="s">
        <v>38</v>
      </c>
      <c r="T2015" t="s">
        <v>39</v>
      </c>
      <c r="U2015" t="s">
        <v>40</v>
      </c>
      <c r="V2015" t="s">
        <v>41</v>
      </c>
      <c r="W2015" t="s">
        <v>42</v>
      </c>
      <c r="X2015" t="s">
        <v>53</v>
      </c>
    </row>
    <row r="2016" spans="1:24" x14ac:dyDescent="0.45">
      <c r="A2016" t="s">
        <v>10185</v>
      </c>
      <c r="B2016" t="s">
        <v>25</v>
      </c>
      <c r="C2016" t="s">
        <v>25</v>
      </c>
      <c r="D2016" t="s">
        <v>10186</v>
      </c>
      <c r="E2016" t="s">
        <v>10187</v>
      </c>
      <c r="F2016">
        <v>10.100199999999999</v>
      </c>
      <c r="G2016" s="45">
        <v>10970061</v>
      </c>
      <c r="H2016" t="s">
        <v>10188</v>
      </c>
      <c r="I2016" s="6" t="s">
        <v>29</v>
      </c>
      <c r="J2016" t="s">
        <v>10189</v>
      </c>
      <c r="K2016" t="s">
        <v>100</v>
      </c>
      <c r="L2016" s="32" t="s">
        <v>10216</v>
      </c>
      <c r="M2016" t="str">
        <f>"http://onlinelibrary.wiley.com/page/journal/"&amp;G2016&amp;"/homepage/FundedAccess.html"</f>
        <v>http://onlinelibrary.wiley.com/page/journal/10970061/homepage/FundedAccess.html</v>
      </c>
      <c r="N2016" t="s">
        <v>33</v>
      </c>
      <c r="O2016" t="s">
        <v>34</v>
      </c>
      <c r="P2016" t="s">
        <v>35</v>
      </c>
      <c r="Q2016" t="s">
        <v>61</v>
      </c>
      <c r="R2016" t="s">
        <v>172</v>
      </c>
      <c r="S2016" t="s">
        <v>38</v>
      </c>
      <c r="T2016" t="s">
        <v>39</v>
      </c>
      <c r="U2016" t="s">
        <v>40</v>
      </c>
      <c r="V2016" t="s">
        <v>41</v>
      </c>
      <c r="W2016" t="s">
        <v>42</v>
      </c>
      <c r="X2016" t="s">
        <v>53</v>
      </c>
    </row>
    <row r="2017" spans="1:24" x14ac:dyDescent="0.45">
      <c r="A2017" t="s">
        <v>10190</v>
      </c>
      <c r="B2017">
        <v>2233</v>
      </c>
      <c r="C2017" t="s">
        <v>25</v>
      </c>
      <c r="D2017" t="s">
        <v>10191</v>
      </c>
      <c r="E2017" t="s">
        <v>10192</v>
      </c>
      <c r="F2017">
        <v>10.100199999999999</v>
      </c>
      <c r="G2017" s="45">
        <v>15214001</v>
      </c>
      <c r="H2017" t="s">
        <v>10193</v>
      </c>
      <c r="I2017" s="6" t="s">
        <v>29</v>
      </c>
      <c r="J2017" s="8" t="s">
        <v>74</v>
      </c>
      <c r="K2017" t="s">
        <v>100</v>
      </c>
      <c r="L2017" s="32" t="s">
        <v>695</v>
      </c>
      <c r="M2017" t="str">
        <f>"http://onlinelibrary.wiley.com/page/journal/"&amp;G2017&amp;"/homepage/FundedAccess.html"</f>
        <v>http://onlinelibrary.wiley.com/page/journal/15214001/homepage/FundedAccess.html</v>
      </c>
      <c r="N2017" t="s">
        <v>78</v>
      </c>
      <c r="O2017" t="s">
        <v>34</v>
      </c>
      <c r="P2017" t="s">
        <v>102</v>
      </c>
      <c r="Q2017" t="s">
        <v>61</v>
      </c>
      <c r="R2017" t="s">
        <v>172</v>
      </c>
      <c r="S2017" t="s">
        <v>38</v>
      </c>
      <c r="T2017" t="s">
        <v>93</v>
      </c>
      <c r="U2017" t="s">
        <v>10194</v>
      </c>
      <c r="V2017" t="s">
        <v>41</v>
      </c>
      <c r="W2017" t="s">
        <v>42</v>
      </c>
      <c r="X2017" t="s">
        <v>53</v>
      </c>
    </row>
    <row r="2018" spans="1:24" x14ac:dyDescent="0.45">
      <c r="A2018" t="s">
        <v>10195</v>
      </c>
      <c r="B2018">
        <v>2260</v>
      </c>
      <c r="C2018" t="s">
        <v>25</v>
      </c>
      <c r="D2018" t="s">
        <v>10196</v>
      </c>
      <c r="E2018" t="s">
        <v>10197</v>
      </c>
      <c r="F2018">
        <v>10.100199999999999</v>
      </c>
      <c r="G2018" s="45">
        <v>15213749</v>
      </c>
      <c r="H2018" s="8" t="s">
        <v>10198</v>
      </c>
      <c r="I2018" s="6" t="s">
        <v>29</v>
      </c>
      <c r="J2018" s="8" t="s">
        <v>10199</v>
      </c>
      <c r="K2018" s="4" t="s">
        <v>100</v>
      </c>
      <c r="L2018" s="32" t="s">
        <v>1216</v>
      </c>
      <c r="M2018" t="str">
        <f>"http://onlinelibrary.wiley.com/page/journal/"&amp;G2018&amp;"/homepage/FundedAccess.html"</f>
        <v>http://onlinelibrary.wiley.com/page/journal/15213749/homepage/FundedAccess.html</v>
      </c>
      <c r="N2018" t="s">
        <v>33</v>
      </c>
      <c r="O2018" t="s">
        <v>34</v>
      </c>
      <c r="P2018" t="s">
        <v>35</v>
      </c>
      <c r="Q2018" t="s">
        <v>61</v>
      </c>
      <c r="R2018" t="s">
        <v>172</v>
      </c>
      <c r="S2018" t="s">
        <v>38</v>
      </c>
      <c r="T2018" t="s">
        <v>93</v>
      </c>
      <c r="U2018" t="s">
        <v>10199</v>
      </c>
      <c r="V2018" t="s">
        <v>41</v>
      </c>
      <c r="W2018" t="s">
        <v>42</v>
      </c>
      <c r="X2018" t="s">
        <v>53</v>
      </c>
    </row>
    <row r="2019" spans="1:24" x14ac:dyDescent="0.45">
      <c r="A2019" t="s">
        <v>10200</v>
      </c>
      <c r="B2019" t="s">
        <v>25</v>
      </c>
      <c r="C2019" t="s">
        <v>25</v>
      </c>
      <c r="D2019" t="s">
        <v>10201</v>
      </c>
      <c r="E2019" t="s">
        <v>10202</v>
      </c>
      <c r="F2019">
        <v>10.100199999999999</v>
      </c>
      <c r="G2019" s="45">
        <v>10982361</v>
      </c>
      <c r="H2019" t="s">
        <v>10203</v>
      </c>
      <c r="I2019" s="6" t="s">
        <v>29</v>
      </c>
      <c r="J2019" t="s">
        <v>10204</v>
      </c>
      <c r="K2019" t="s">
        <v>100</v>
      </c>
      <c r="L2019" s="32" t="s">
        <v>3510</v>
      </c>
      <c r="M2019" t="str">
        <f>"http://onlinelibrary.wiley.com/page/journal/"&amp;G2019&amp;"/homepage/FundedAccess.html"</f>
        <v>http://onlinelibrary.wiley.com/page/journal/10982361/homepage/FundedAccess.html</v>
      </c>
      <c r="N2019" t="s">
        <v>33</v>
      </c>
      <c r="O2019" t="s">
        <v>34</v>
      </c>
      <c r="P2019" t="s">
        <v>35</v>
      </c>
      <c r="Q2019" t="s">
        <v>61</v>
      </c>
      <c r="R2019" t="s">
        <v>172</v>
      </c>
      <c r="S2019" t="s">
        <v>38</v>
      </c>
      <c r="T2019" t="s">
        <v>39</v>
      </c>
      <c r="U2019" t="s">
        <v>40</v>
      </c>
      <c r="V2019" t="s">
        <v>41</v>
      </c>
      <c r="W2019" t="s">
        <v>42</v>
      </c>
      <c r="X2019" t="s">
        <v>53</v>
      </c>
    </row>
    <row r="2020" spans="1:24" x14ac:dyDescent="0.45">
      <c r="A2020" t="s">
        <v>10205</v>
      </c>
      <c r="B2020" t="s">
        <v>25</v>
      </c>
      <c r="C2020" t="s">
        <v>25</v>
      </c>
      <c r="D2020" t="s">
        <v>10206</v>
      </c>
      <c r="E2020" t="s">
        <v>10207</v>
      </c>
      <c r="F2020">
        <v>10.1111</v>
      </c>
      <c r="G2020" s="45">
        <v>14636409</v>
      </c>
      <c r="H2020" t="s">
        <v>10208</v>
      </c>
      <c r="I2020" s="6" t="s">
        <v>29</v>
      </c>
      <c r="J2020" t="s">
        <v>10209</v>
      </c>
      <c r="K2020" t="s">
        <v>100</v>
      </c>
      <c r="L2020" s="32" t="s">
        <v>724</v>
      </c>
      <c r="M2020" t="str">
        <f>"http://onlinelibrary.wiley.com/page/journal/"&amp;G2020&amp;"/homepage/FundedAccess.html"</f>
        <v>http://onlinelibrary.wiley.com/page/journal/14636409/homepage/FundedAccess.html</v>
      </c>
      <c r="N2020" t="s">
        <v>33</v>
      </c>
      <c r="O2020" t="s">
        <v>34</v>
      </c>
      <c r="P2020" t="s">
        <v>35</v>
      </c>
      <c r="Q2020" t="s">
        <v>61</v>
      </c>
      <c r="R2020" t="s">
        <v>172</v>
      </c>
      <c r="S2020" t="s">
        <v>38</v>
      </c>
      <c r="T2020" t="s">
        <v>39</v>
      </c>
      <c r="U2020" t="s">
        <v>40</v>
      </c>
      <c r="V2020" t="s">
        <v>41</v>
      </c>
      <c r="W2020" t="s">
        <v>42</v>
      </c>
      <c r="X2020" t="s">
        <v>53</v>
      </c>
    </row>
    <row r="2021" spans="1:24" ht="14.1" customHeight="1" x14ac:dyDescent="0.45">
      <c r="A2021" t="s">
        <v>10210</v>
      </c>
      <c r="B2021" t="s">
        <v>25</v>
      </c>
      <c r="C2021" t="s">
        <v>25</v>
      </c>
      <c r="D2021" t="s">
        <v>10211</v>
      </c>
      <c r="E2021" t="s">
        <v>10212</v>
      </c>
      <c r="F2021">
        <v>10.1111</v>
      </c>
      <c r="G2021" s="45">
        <v>18632378</v>
      </c>
      <c r="H2021" t="s">
        <v>10213</v>
      </c>
      <c r="I2021" t="s">
        <v>29</v>
      </c>
      <c r="J2021" t="s">
        <v>10214</v>
      </c>
      <c r="K2021" t="s">
        <v>100</v>
      </c>
      <c r="L2021" s="32" t="s">
        <v>802</v>
      </c>
      <c r="M2021" t="str">
        <f>"http://onlinelibrary.wiley.com/page/journal/"&amp;G2021&amp;"/homepage/FundedAccess.html"</f>
        <v>http://onlinelibrary.wiley.com/page/journal/18632378/homepage/FundedAccess.html</v>
      </c>
      <c r="N2021" t="s">
        <v>33</v>
      </c>
      <c r="O2021" t="s">
        <v>34</v>
      </c>
      <c r="P2021" t="s">
        <v>35</v>
      </c>
      <c r="Q2021" t="s">
        <v>61</v>
      </c>
      <c r="R2021" t="s">
        <v>172</v>
      </c>
      <c r="S2021" t="s">
        <v>38</v>
      </c>
      <c r="T2021" t="s">
        <v>39</v>
      </c>
      <c r="U2021" t="s">
        <v>40</v>
      </c>
      <c r="V2021" t="s">
        <v>41</v>
      </c>
      <c r="W2021" t="s">
        <v>42</v>
      </c>
      <c r="X2021" t="s">
        <v>53</v>
      </c>
    </row>
    <row r="2022" spans="1:24" hidden="1" x14ac:dyDescent="0.45">
      <c r="L2022" s="43"/>
    </row>
    <row r="2023" spans="1:24" x14ac:dyDescent="0.45">
      <c r="L2023" s="43"/>
    </row>
  </sheetData>
  <autoFilter ref="A1:X2021" xr:uid="{42A27E2F-197F-4751-B401-54D7F0589074}">
    <sortState xmlns:xlrd2="http://schemas.microsoft.com/office/spreadsheetml/2017/richdata2" ref="A2:X2021">
      <sortCondition ref="H1:H2020"/>
    </sortState>
  </autoFilter>
  <conditionalFormatting sqref="J2021 H2:H2021">
    <cfRule type="duplicateValues" dxfId="0" priority="3"/>
  </conditionalFormatting>
  <hyperlinks>
    <hyperlink ref="M1518" r:id="rId1" xr:uid="{BBD7A78C-B0E0-4C09-BBE1-410EAF01A7B6}"/>
    <hyperlink ref="S1471" r:id="rId2" xr:uid="{238083A1-59F2-4062-B2A2-9A7C6C1C7178}"/>
    <hyperlink ref="S223" r:id="rId3" xr:uid="{5D0A4329-D35A-4E6A-9670-05CEB8DB67EE}"/>
    <hyperlink ref="O468" r:id="rId4" xr:uid="{5852EEBE-1D98-4994-94F6-7A58FEA42AA9}"/>
    <hyperlink ref="O494" r:id="rId5" xr:uid="{67B15930-41ED-445A-80A5-49DC5D63D8DA}"/>
    <hyperlink ref="O707" r:id="rId6" xr:uid="{7E185F13-D893-4698-AC54-017E2504FB43}"/>
    <hyperlink ref="O467" r:id="rId7" xr:uid="{16C53A8E-CDE0-4367-B959-C630C255A6AB}"/>
    <hyperlink ref="O1940" r:id="rId8" xr:uid="{505768AE-1444-4015-AD69-0F0727233E25}"/>
    <hyperlink ref="S351" r:id="rId9" xr:uid="{17B6B277-2637-4917-9C81-A6F532E7BA4C}"/>
    <hyperlink ref="S686" r:id="rId10" xr:uid="{51166D02-904A-447C-9937-0838057C8F95}"/>
    <hyperlink ref="O1170" r:id="rId11" display="https://authorservices.wiley.com/author-resources/Journal-Authors/licensing/self-archiving.html" xr:uid="{E34A2DF0-1347-407B-80AB-991B95D0AB20}"/>
    <hyperlink ref="S400" r:id="rId12" xr:uid="{D20022B6-5763-4072-ABC2-7AB15A856C20}"/>
    <hyperlink ref="M392" r:id="rId13" xr:uid="{EA1BD09B-8280-4F60-BEB3-CCADC52D41A3}"/>
    <hyperlink ref="O40" r:id="rId14" xr:uid="{108B9DAA-35F9-46C3-A454-E7105663F16F}"/>
    <hyperlink ref="U1925" r:id="rId15" display="https://authorservices.wiley.com/author-resources/Journal-Authors/licensing-open-access/open-access/preprints-policy.html" xr:uid="{2F1A8540-3C1C-4B55-90E2-E58659E4F223}"/>
    <hyperlink ref="W1925" r:id="rId16" xr:uid="{157D394B-91BA-4717-9850-3177971A0A72}"/>
    <hyperlink ref="O27" r:id="rId17" xr:uid="{47FC6A1F-3232-4B18-AC2C-2FFE732A6380}"/>
    <hyperlink ref="O6" r:id="rId18" xr:uid="{98BEBF54-C214-4B46-825A-5C2124851476}"/>
    <hyperlink ref="O91" r:id="rId19" xr:uid="{7F894757-9003-49D1-ACB7-5B2598229AF5}"/>
    <hyperlink ref="O102" r:id="rId20" xr:uid="{9711BB7A-6A3B-4F5E-ABD4-DC442DA79B60}"/>
    <hyperlink ref="O117" r:id="rId21" xr:uid="{3C71FA42-8A22-48D3-9890-4FB499847349}"/>
    <hyperlink ref="O34" r:id="rId22" xr:uid="{676C1652-BE33-48D9-9F0C-479B9627B1E5}"/>
    <hyperlink ref="O32" r:id="rId23" xr:uid="{35F443D2-9461-40E2-9AF2-56AF2DEEFAAC}"/>
    <hyperlink ref="O44" r:id="rId24" xr:uid="{2A2E57A4-F125-4D06-92D0-577A8BAB4DAC}"/>
    <hyperlink ref="O41" r:id="rId25" xr:uid="{30A17EFF-D50E-4B74-98DA-971B384DE216}"/>
    <hyperlink ref="O42" r:id="rId26" xr:uid="{B68B0279-43D4-4336-A035-E9FCC070A890}"/>
    <hyperlink ref="O1845" r:id="rId27" xr:uid="{9DC39BD6-E9E7-4F13-A12A-CA70D2217D6B}"/>
    <hyperlink ref="O1846" r:id="rId28" xr:uid="{3A9157B0-2906-4871-83B8-3D0742FC78EF}"/>
    <hyperlink ref="O1692" r:id="rId29" xr:uid="{776900B8-83EB-435E-BFCB-0B56BA5F1EA6}"/>
    <hyperlink ref="O147" r:id="rId30" xr:uid="{34AA8F2A-FC45-40B9-B65F-894460BAAC0B}"/>
    <hyperlink ref="O1925" r:id="rId31" xr:uid="{A9543FC4-9592-4A73-8BA1-22CAD09F0CDD}"/>
    <hyperlink ref="M1925" r:id="rId32" xr:uid="{9F3778DB-E666-44FE-AD8C-785A9E80D537}"/>
    <hyperlink ref="M445" r:id="rId33" xr:uid="{A87BD9C2-3B03-428F-BBAB-63B49DF63A5B}"/>
    <hyperlink ref="J1518" r:id="rId34" xr:uid="{298D34FA-F7E0-4573-9B28-3C97EC21D9EF}"/>
    <hyperlink ref="J1638" r:id="rId35" xr:uid="{8B5537A1-180D-4D42-964D-458EAE44EC10}"/>
    <hyperlink ref="J429" r:id="rId36" xr:uid="{B1D97CFA-F1D2-4BA0-AA1C-C61011246A93}"/>
    <hyperlink ref="J1439" r:id="rId37" xr:uid="{E020A936-6C47-4580-AE67-5CD288D75D9A}"/>
    <hyperlink ref="J1440" r:id="rId38" xr:uid="{41A60416-56C0-4676-A181-FEFBB3BBBF89}"/>
    <hyperlink ref="J467" r:id="rId39" xr:uid="{0E52A522-C180-4D22-A071-6C3DE4C43FC5}"/>
    <hyperlink ref="J1935" r:id="rId40" xr:uid="{65F24E6E-D3C8-42DB-9705-721AC563B9C2}"/>
    <hyperlink ref="J2" r:id="rId41" xr:uid="{909B09EC-51EA-421D-AF40-0335F5FD4A46}"/>
    <hyperlink ref="J4" r:id="rId42" xr:uid="{FEE822FE-8136-458D-83BF-9E8DE8C6CC35}"/>
    <hyperlink ref="J5" r:id="rId43" xr:uid="{A44A2107-3153-4935-A425-D95D48B85A45}"/>
    <hyperlink ref="J9" r:id="rId44" xr:uid="{93040D9E-66DC-4081-934B-C428DD9B1304}"/>
    <hyperlink ref="J15" r:id="rId45" xr:uid="{3ABAD586-4DF9-4796-84EF-66D03CB79454}"/>
    <hyperlink ref="J18" r:id="rId46" xr:uid="{1E2A6FCE-C14C-44D7-AFD9-C4A0D1D37CA9}"/>
    <hyperlink ref="J19" r:id="rId47" xr:uid="{3E343AF1-AD5D-4146-8C3C-A8EB6EA93820}"/>
    <hyperlink ref="J21" r:id="rId48" xr:uid="{34301FE6-5D89-442C-A52D-CB552B9FDF52}"/>
    <hyperlink ref="J91" r:id="rId49" xr:uid="{6F67B119-ADC2-4CB2-B344-4A04ABA46A5D}"/>
    <hyperlink ref="J223" r:id="rId50" xr:uid="{7A91740C-6C62-416C-8D99-32AD9BA12FF7}"/>
    <hyperlink ref="M161" r:id="rId51" xr:uid="{0ADD8433-F464-42CB-BA6C-020EEDED94AE}"/>
    <hyperlink ref="U2" r:id="rId52" xr:uid="{281A7D6B-048F-4BBC-9A3D-7304CF4CFDF9}"/>
    <hyperlink ref="U12" r:id="rId53" location="SEC2.5" xr:uid="{C23E5C21-52A0-47E0-ACFF-3D0732736E04}"/>
    <hyperlink ref="U8" r:id="rId54" xr:uid="{47B0B0E4-AC22-4986-A197-88D595733864}"/>
    <hyperlink ref="U9" r:id="rId55" xr:uid="{9F40B8F5-5311-46D4-8D2D-95F9132D1132}"/>
    <hyperlink ref="U15" r:id="rId56" xr:uid="{374ABB06-71F2-4752-BB6C-AD7C84912023}"/>
    <hyperlink ref="U735" r:id="rId57" xr:uid="{92DBBFC0-2103-47E3-ABD3-69BD7E398769}"/>
    <hyperlink ref="U186" r:id="rId58" xr:uid="{0C632759-8C44-4AC0-BE4E-8FD709C27010}"/>
    <hyperlink ref="J82" r:id="rId59" xr:uid="{F55DACCB-3BBE-4B97-AD93-E208EA23F0BF}"/>
    <hyperlink ref="J86" r:id="rId60" xr:uid="{9AAD05F6-1D76-4520-85FA-8E29D36AA413}"/>
    <hyperlink ref="J103" r:id="rId61" xr:uid="{BCA82A7C-C723-4BFA-A2DA-DD02A39901E8}"/>
    <hyperlink ref="U30" r:id="rId62" xr:uid="{7A0DCE87-FF4C-4DC1-9ACA-050632D664FB}"/>
    <hyperlink ref="M1066" r:id="rId63" xr:uid="{0AD3F86E-E299-43D8-B8E9-10F834B3DCC6}"/>
    <hyperlink ref="O1066" r:id="rId64" display="https://authorservices.wiley.com/author-resources/Journal-Authors/licensing/self-archiving.html" xr:uid="{B1B99ADB-77B4-41A2-A6D0-23B8A097FC9A}"/>
    <hyperlink ref="M101" r:id="rId65" display="https://alz-journals.onlinelibrary.wiley.com/hub/journal/23528737/homepage/author-guidelines" xr:uid="{45E55D0A-B56A-470F-B62E-0964A1872D2A}"/>
    <hyperlink ref="O101" r:id="rId66" display="https://authorservices.wiley.com/author-resources/Journal-Authors/licensing/self-archiving.html" xr:uid="{21CA75E3-1BAA-417D-96F0-BD9F8B2E0C05}"/>
    <hyperlink ref="W101" r:id="rId67" display="https://authorservices.wiley.com/author-resources/Journal-Authors/submission-peer-review/orcid.html" xr:uid="{BFBEB4A0-9D1E-44A4-9F10-592CDE92AF23}"/>
    <hyperlink ref="M1718" r:id="rId68" xr:uid="{B5E6C334-1F97-4BEF-BFCB-BD8EE495FBD3}"/>
    <hyperlink ref="M1929" r:id="rId69" xr:uid="{006D75A4-2D82-4CFC-A68B-E244871B6D18}"/>
    <hyperlink ref="U1929" r:id="rId70" xr:uid="{54E2A785-B3C8-44E2-B592-BC4055977464}"/>
    <hyperlink ref="O105" r:id="rId71" display="https://authorservices.wiley.com/author-resources/Journal-Authors/licensing/self-archiving.html" xr:uid="{9147B77F-421F-4F5E-9A24-5DA5DC3092F7}"/>
    <hyperlink ref="S105" r:id="rId72" xr:uid="{8A6AE22B-ACEA-4980-9E5D-9B29F931D681}"/>
    <hyperlink ref="U105" r:id="rId73" xr:uid="{C42E0EB3-EEE6-46A0-834B-A97E8E417763}"/>
    <hyperlink ref="O169" r:id="rId74" display="https://authorservices.wiley.com/author-resources/Journal-Authors/licensing/self-archiving.html" xr:uid="{6831CC67-9E34-49CD-9B71-FA7F07780D93}"/>
    <hyperlink ref="S169" r:id="rId75" xr:uid="{88741B36-C1C5-4323-86D0-DCAF8803519A}"/>
    <hyperlink ref="U169" r:id="rId76" xr:uid="{A397DD2D-57BA-4557-8217-93751922AEFA}"/>
    <hyperlink ref="M278" r:id="rId77" xr:uid="{EC3F77B9-5020-439F-8AD2-66A6D2DDD927}"/>
    <hyperlink ref="O278" r:id="rId78" display="https://authorservices.wiley.com/author-resources/Journal-Authors/licensing/self-archiving.html" xr:uid="{4107436A-C947-4C99-8FC7-3342D2B089A7}"/>
    <hyperlink ref="S278" r:id="rId79" xr:uid="{6A295A01-BA7F-4D93-A075-DA4B95DF475A}"/>
    <hyperlink ref="U278" r:id="rId80" display="https://authorservices.wiley.com/author-resources/Journal-Authors/licensing-open-access/open-access/preprints-policy.html" xr:uid="{3705DCC8-38F7-4BA3-A83E-505F4E99F095}"/>
    <hyperlink ref="M106" r:id="rId81" xr:uid="{5802E9DB-4D7E-4702-90C4-CA4F95880DB8}"/>
    <hyperlink ref="O106" r:id="rId82" display="https://authorservices.wiley.com/author-resources/Journal-Authors/licensing/self-archiving.html" xr:uid="{501CFC12-6997-4760-9760-D63A97104CD8}"/>
    <hyperlink ref="S106" r:id="rId83" location="pp" xr:uid="{D91990B9-BED8-4EA9-AF80-C2D5AC86D746}"/>
    <hyperlink ref="U106" r:id="rId84" location="pp" display="https://bsapubs.onlinelibrary.wiley.com/hub/journal/15372197/homepage/forauthors - pp" xr:uid="{CC2FB362-0BB6-48F7-A846-9103B32D312F}"/>
    <hyperlink ref="W106" r:id="rId85" location="pp " xr:uid="{B40993C3-0C06-47A2-BD2B-06CDD61CA301}"/>
    <hyperlink ref="U111" r:id="rId86" xr:uid="{31B77CB2-F8F1-4379-8F57-16DA5650BE54}"/>
    <hyperlink ref="M848" r:id="rId87" xr:uid="{0F6C9AC1-9431-4698-8702-11731639769F}"/>
    <hyperlink ref="U848" r:id="rId88" xr:uid="{F5B56052-2B1E-4D7C-8DE7-922B3018055D}"/>
    <hyperlink ref="O516" r:id="rId89" xr:uid="{DD7834C3-07CE-4C88-B7D5-97D776ECDBF0}"/>
    <hyperlink ref="O90" r:id="rId90" xr:uid="{45C7DA3A-8406-4A9B-B690-FCD1C16CCE69}"/>
    <hyperlink ref="S90" r:id="rId91" xr:uid="{C3AC4C67-A076-4BA9-89A2-BAA28686FA39}"/>
    <hyperlink ref="W90" r:id="rId92" xr:uid="{9D1DE337-B552-4272-BFBA-BE066620C56E}"/>
    <hyperlink ref="J1181" r:id="rId93" xr:uid="{30DD759B-5D89-4D62-87DA-9218B84C3148}"/>
    <hyperlink ref="M1181" r:id="rId94" xr:uid="{41E0C5D4-DD6A-4AAE-902F-6BF456A9D115}"/>
    <hyperlink ref="U1181" r:id="rId95" xr:uid="{6B492218-0AC0-4D9E-8BB9-E736A91FE51D}"/>
    <hyperlink ref="W1181" r:id="rId96" xr:uid="{9613252B-74B6-45A3-8C4A-0DDA4DB825B4}"/>
    <hyperlink ref="O1959" r:id="rId97" xr:uid="{A09EB3F9-1F32-46CB-814A-118456D42206}"/>
    <hyperlink ref="S1959" r:id="rId98" xr:uid="{39427F8D-BCFD-4FB6-B037-3B0A3E0C4078}"/>
    <hyperlink ref="U1959" r:id="rId99" xr:uid="{2A3E0887-AE74-4D4A-BA9E-7B3E24854D9B}"/>
    <hyperlink ref="W1959" r:id="rId100" xr:uid="{8C46E27B-1296-46F3-9529-4A34E5522AFA}"/>
    <hyperlink ref="U1551" r:id="rId101" xr:uid="{D23D5FE6-926F-4BA6-B68A-23CBBE5489E0}"/>
    <hyperlink ref="W1551" r:id="rId102" xr:uid="{050118D6-F598-4899-B7E8-484A981CB60B}"/>
    <hyperlink ref="S1310" r:id="rId103" xr:uid="{83D7ABD8-01A3-43C5-86BF-DF8B10217CCC}"/>
    <hyperlink ref="U1310" r:id="rId104" xr:uid="{3EA39B64-B29A-4D89-A34E-9F4C98DD02D1}"/>
    <hyperlink ref="M603" r:id="rId105" xr:uid="{E38A026D-87E1-42BD-8045-F3EDA053C20F}"/>
    <hyperlink ref="O603" r:id="rId106" location="archiving" display="https://besjournals.onlinelibrary.wiley.com/hub/editorial-policies - archiving" xr:uid="{2277ADEC-3645-49AD-B110-861B9A7B2352}"/>
    <hyperlink ref="S603" r:id="rId107" location="archiving" display="https://besjournals.onlinelibrary.wiley.com/hub/editorial-policies - archiving" xr:uid="{FC74A08A-49CB-43A3-93AF-8E82F50B8EFA}"/>
    <hyperlink ref="J989" r:id="rId108" xr:uid="{534C7D2E-8310-4D32-B7A1-B29CD0D9A76C}"/>
    <hyperlink ref="M555" r:id="rId109" xr:uid="{CBD833B1-A894-4606-8B62-2D5FAD04BFD8}"/>
    <hyperlink ref="O555" r:id="rId110" xr:uid="{DDC01F94-8A0C-4743-A205-039085BE6E6B}"/>
    <hyperlink ref="S1039" r:id="rId111" xr:uid="{A639944D-CC62-404E-9B21-00C8900A94F3}"/>
    <hyperlink ref="S1723" r:id="rId112" xr:uid="{0F8398E5-A8C3-4913-9635-2B86DC63BFEF}"/>
    <hyperlink ref="M444" r:id="rId113" xr:uid="{5272966D-AF2A-4F32-B70C-02BE4E5367C2}"/>
    <hyperlink ref="O444" r:id="rId114" display="https://onlinelibrary.wiley.com/page/journal/20011326/homepage/author-guidelines" xr:uid="{154EB84C-E64F-4BC7-8F82-BDF8BA3C8E79}"/>
    <hyperlink ref="U444" r:id="rId115" xr:uid="{A8FDC7C5-F874-4EC6-BA52-529840955A76}"/>
    <hyperlink ref="M1478" r:id="rId116" xr:uid="{AF0A564C-9880-47EB-8F1D-2328355A9BA7}"/>
    <hyperlink ref="O1478" r:id="rId117" display="https://authorservices.wiley.com/author-resources/Journal-Authors/licensing/self-archiving.html" xr:uid="{76FEE410-E2FF-4C1A-86CE-A8271D5700EE}"/>
    <hyperlink ref="J608" r:id="rId118" xr:uid="{685764ED-FF2A-4FC7-BB63-87E892FB0E85}"/>
    <hyperlink ref="O415" r:id="rId119" display="https://authorservices.wiley.com/author-resources/Journal-Authors/licensing/self-archiving.html" xr:uid="{76313D56-14FC-4548-874B-43C4D6FF5087}"/>
    <hyperlink ref="M164" r:id="rId120" xr:uid="{E0DE1189-57C6-49A1-A6D4-7E6FADDA5AA5}"/>
    <hyperlink ref="O164" r:id="rId121" display="https://authorservices.wiley.com/author-resources/Journal-Authors/licensing/self-archiving.html" xr:uid="{C5856BBD-8F36-44DD-B7E7-BB70798817EE}"/>
    <hyperlink ref="J738" r:id="rId122" location="Author_Licensing" display="https://onlinelibrary.wiley.com/page/journal/26438429/homepage/author-guidelines - Author_Licensing" xr:uid="{1EF97E76-2473-48BA-BD37-C800FC13740D}"/>
    <hyperlink ref="M738" r:id="rId123" location="Author_Licensing" display="https://onlinelibrary.wiley.com/page/journal/26438429/homepage/author-guidelines - Author_Licensing" xr:uid="{C6A6FB33-A3A3-4E75-B3B6-F5A9BE7EAF00}"/>
    <hyperlink ref="O738" r:id="rId124" display="https://authorservices.wiley.com/author-resources/Journal-Authors/licensing/self-archiving.html" xr:uid="{14DBF690-2FB9-49CF-A176-FE72B1DA9608}"/>
    <hyperlink ref="S738" r:id="rId125" location="Author_Licensing " xr:uid="{B4CE9FA2-034E-4720-9E48-B8E0FB8815DB}"/>
    <hyperlink ref="U738" r:id="rId126" display="https://authorservices.wiley.com/author-resources/Journal-Authors/licensing-open-access/open-access/preprints-policy.html" xr:uid="{BE6AA8BC-84FC-46D7-A62C-36C41D665E16}"/>
    <hyperlink ref="W738" r:id="rId127" location="Author_Licensing" display="https://onlinelibrary.wiley.com/page/journal/26438429/homepage/author-guidelines - Author_Licensing" xr:uid="{1C94EE42-3241-420E-AD20-03F7CA842F4C}"/>
    <hyperlink ref="J1988" r:id="rId128" xr:uid="{F1742D07-D181-46DA-968D-C3524877B73C}"/>
    <hyperlink ref="O1244" r:id="rId129" display="https://authorservices.wiley.com/author-resources/Journal-Authors/licensing/self-archiving.html" xr:uid="{C9DFF930-E984-4E57-A272-49DAD1AC5C1F}"/>
    <hyperlink ref="O1851" r:id="rId130" xr:uid="{ACB0198B-90B9-4720-86D7-D2046AD101E6}"/>
    <hyperlink ref="M1930" r:id="rId131" xr:uid="{1DEC0436-06E9-4F9F-8620-11B1E1E3A73B}"/>
    <hyperlink ref="S1916" r:id="rId132" location="edpoliciesandconsid" display="https://onlinelibrary.wiley.com/page/journal/19968175/homepage/author-guidelines - edpoliciesandconsid" xr:uid="{EE1F7861-EA79-4D4E-B99D-7DCB38A35991}"/>
    <hyperlink ref="U1916" r:id="rId133" location="submission" display="https://onlinelibrary.wiley.com/page/journal/19968175/homepage/author-guidelines - submission" xr:uid="{2984003F-AC6D-4DBA-9651-FA4C5656FD29}"/>
    <hyperlink ref="J431" r:id="rId134" xr:uid="{BBA98FDF-49F4-4303-9032-B2B6BF2EE7E3}"/>
    <hyperlink ref="M431" r:id="rId135" xr:uid="{074066B9-3378-48E1-80C4-4E39DFE4D4DB}"/>
    <hyperlink ref="O431" r:id="rId136" xr:uid="{34009A42-B8A2-4386-A902-82953447C74E}"/>
    <hyperlink ref="J624" r:id="rId137" xr:uid="{214A17D1-5E16-47B4-9DBE-8440DD11E016}"/>
    <hyperlink ref="J626" r:id="rId138" xr:uid="{E4D6E10A-9D8F-48DE-AD4E-AC614B9DAC2C}"/>
    <hyperlink ref="M626" r:id="rId139" xr:uid="{5597D1C4-4AA8-4740-B162-DEE86E5A527D}"/>
    <hyperlink ref="O626" r:id="rId140" xr:uid="{88ABDE23-650A-404E-AA36-731685FD3615}"/>
    <hyperlink ref="M1865" r:id="rId141" xr:uid="{2FF1AC51-0283-4248-BCF7-5589A9D786DE}"/>
    <hyperlink ref="O1865" r:id="rId142" display="https://authorservices.wiley.com/author-resources/Journal-Authors/licensing/self-archiving.html" xr:uid="{EADAD64F-A714-4D77-92DB-39D1E0CF58AD}"/>
    <hyperlink ref="S1865" r:id="rId143" xr:uid="{A7731BE4-EF87-449C-8EBD-6DFCD765A742}"/>
    <hyperlink ref="U1865" r:id="rId144" xr:uid="{79BBF293-658D-4112-86A8-F5ACFAF0C802}"/>
    <hyperlink ref="W1865" r:id="rId145" xr:uid="{2A7E1E0C-635C-4917-8EC7-8A1BBF2CDA90}"/>
    <hyperlink ref="M1961" r:id="rId146" display="https://authorservices.wiley.com/author-resources/Journal-Authors/licensing/self-archiving.html" xr:uid="{A13BDBEB-B044-4483-B1F4-873F472EC25D}"/>
    <hyperlink ref="S1961" r:id="rId147" xr:uid="{5EA2C162-D0B5-4DE8-8733-83F15B2CBD0A}"/>
    <hyperlink ref="U1961" r:id="rId148" xr:uid="{5DAA4EF2-FF9E-4EBC-BDE5-D55926A5E9DA}"/>
    <hyperlink ref="W1961" r:id="rId149" xr:uid="{BB3E705B-AE7D-462F-BBD0-B9D147FC8D8E}"/>
    <hyperlink ref="M1928" r:id="rId150" xr:uid="{50B04320-627B-45D7-BA02-FF0F4957CA2A}"/>
    <hyperlink ref="S1928" r:id="rId151" display="https://www.agronomy.org/publications/journals/author-resources/editorial-policies" xr:uid="{D74E0230-459D-43BB-BAB1-30F531E5D09E}"/>
    <hyperlink ref="U1928" r:id="rId152" xr:uid="{5A2EF571-1DD7-487B-A783-6220A1FD28E7}"/>
    <hyperlink ref="W1928" r:id="rId153" xr:uid="{BFB4F80A-09E7-4B1A-AFF0-9D71ED3A1939}"/>
    <hyperlink ref="J2006" r:id="rId154" xr:uid="{B1764494-8029-4842-8593-098BCFE5062B}"/>
    <hyperlink ref="M2006" r:id="rId155" display="https://authorservices.wiley.com/author-resources/Journal-Authors/licensing/self-archiving.html" xr:uid="{0AD1052B-3F3B-4044-BB9E-50BC2805A254}"/>
    <hyperlink ref="M2011" r:id="rId156" display="https://authorservices.wiley.com/author-resources/Journal-Authors/licensing/self-archiving.html" xr:uid="{4E700380-EE17-4945-BA92-4008367A1825}"/>
    <hyperlink ref="M1429" r:id="rId157" xr:uid="{B0609C26-8049-4416-AC6B-23DAC7DD5114}"/>
    <hyperlink ref="O1475" r:id="rId158" display="https://londmathsoc.onlinelibrary.wiley.com/hub/journal/20417942/author-guidelines" xr:uid="{300E0CD1-D4E7-4FB6-92A5-45CEB6AC3AF4}"/>
    <hyperlink ref="J596" r:id="rId159" xr:uid="{9233F348-E2C8-49E6-ADAC-7EEC580307BD}"/>
    <hyperlink ref="M596" r:id="rId160" xr:uid="{B88153D8-4C44-4AC9-B9DE-DE014E1E5725}"/>
    <hyperlink ref="J1249" r:id="rId161" display="https://jlb.onlinelibrary.wiley.com/hub/journal/19383673/author-information" xr:uid="{D56A2CCC-6E1A-4951-A74D-9E351FDA39A4}"/>
    <hyperlink ref="M1249" r:id="rId162" xr:uid="{87578482-D782-4CCF-A838-C81B9B810DA3}"/>
    <hyperlink ref="S1249" r:id="rId163" xr:uid="{1D99A389-7658-4D07-B911-28838BBB5B96}"/>
    <hyperlink ref="U1249" r:id="rId164" xr:uid="{6C2DF1CA-DEDD-4D2F-81A9-A13761D34BD7}"/>
    <hyperlink ref="J2000" r:id="rId165" xr:uid="{29B00553-E8D4-47A2-95E3-EAFE3BB41617}"/>
    <hyperlink ref="J22" r:id="rId166" xr:uid="{4A0EF207-E439-4999-847B-BDB7F7B72A45}"/>
    <hyperlink ref="J39" r:id="rId167" xr:uid="{AAF5311C-6926-4151-B9CF-8DBEE3DC8D4F}"/>
    <hyperlink ref="J24" r:id="rId168" xr:uid="{C6D95652-B2ED-4130-8BC7-A59DC26C0BA2}"/>
    <hyperlink ref="J47" r:id="rId169" xr:uid="{C31854D7-0830-417B-9CE7-3EC4B519B1B6}"/>
    <hyperlink ref="J49" r:id="rId170" xr:uid="{AF5452E5-3A1E-482B-B879-B29392B7188F}"/>
    <hyperlink ref="J52" r:id="rId171" xr:uid="{D929DEE4-586F-4A2D-A72A-ECFB83D4BC11}"/>
    <hyperlink ref="J53" r:id="rId172" xr:uid="{5E8BFBEF-A560-4CB1-B9A2-9DB15B9D4764}"/>
    <hyperlink ref="J54" r:id="rId173" xr:uid="{EC5E910C-05C9-4017-A977-33C8C1937B4A}"/>
    <hyperlink ref="J198" r:id="rId174" xr:uid="{5D925661-F44A-412B-BED9-16940FD6623D}"/>
    <hyperlink ref="J216" r:id="rId175" xr:uid="{D122D690-D628-4DE6-98FD-7EC7CFB33FCD}"/>
    <hyperlink ref="J502" r:id="rId176" xr:uid="{E4FC95F0-BDCE-4A77-A5C0-087DE214C81B}"/>
    <hyperlink ref="J598" r:id="rId177" xr:uid="{CA97B5DC-B7A5-4DF5-818B-D09FACFFE62F}"/>
    <hyperlink ref="J606" r:id="rId178" xr:uid="{A044DE0B-B371-4414-A168-33E8D3FC10BB}"/>
    <hyperlink ref="J641" r:id="rId179" xr:uid="{25B0CF8A-CA99-4114-A5C6-3010FFA6390B}"/>
    <hyperlink ref="J1169" r:id="rId180" xr:uid="{5865E0BD-814E-4E59-96BD-7F099B2BD4B9}"/>
    <hyperlink ref="J6" r:id="rId181" xr:uid="{10E3DCA2-7708-460B-85AE-E7EBBA3FFCD0}"/>
    <hyperlink ref="U1470" r:id="rId182" xr:uid="{68C3D181-49FA-4CAF-AD0C-458718A83735}"/>
    <hyperlink ref="M1834" r:id="rId183" display="https://authorservices.wiley.com/author-resources/Journal-Authors/open-access/article-publication-charges.html" xr:uid="{2908DA80-A855-4119-A1E8-163D9EF8C412}"/>
    <hyperlink ref="M1837" r:id="rId184" display="https://authorservices.wiley.com/author-resources/Journal-Authors/open-access/article-publication-charges.html" xr:uid="{A46A6848-7321-4329-B2FC-2F7D97AE4C9A}"/>
    <hyperlink ref="M1838" r:id="rId185" display="https://authorservices.wiley.com/author-resources/Journal-Authors/open-access/article-publication-charges.html" xr:uid="{AA4617D8-045D-43EA-AB8F-5E065A7AB686}"/>
    <hyperlink ref="J869" r:id="rId186" xr:uid="{CB4E4EB9-7226-467B-9432-DB0B3E19EC23}"/>
    <hyperlink ref="M869" r:id="rId187" xr:uid="{DE52BC64-B399-428A-88DA-3942B2BF3D47}"/>
    <hyperlink ref="J872" r:id="rId188" xr:uid="{8E17CDA1-A1C5-4CEA-99A9-4C1FF45367E2}"/>
    <hyperlink ref="M872" r:id="rId189" xr:uid="{5F96403B-8791-4F7D-9AC1-E228BED774B2}"/>
    <hyperlink ref="J870" r:id="rId190" xr:uid="{C9F5F74C-5830-4CE2-86DB-EFFEDC1BFC55}"/>
    <hyperlink ref="M870" r:id="rId191" xr:uid="{25E4528F-3457-4D88-9097-6D876C86BCE3}"/>
    <hyperlink ref="J875" r:id="rId192" xr:uid="{E3749ACE-28BD-49A7-913E-E5310C0311EE}"/>
    <hyperlink ref="M875" r:id="rId193" xr:uid="{7F9F338B-A787-4510-951C-CAB06DC0AFE3}"/>
    <hyperlink ref="J878" r:id="rId194" xr:uid="{5F0918E2-A718-49EE-B680-5202C34F7461}"/>
    <hyperlink ref="M878" r:id="rId195" xr:uid="{2E0F69F2-7B43-4826-99DC-8789A7175952}"/>
    <hyperlink ref="J879" r:id="rId196" xr:uid="{00021DAC-8B24-48D6-952A-00368747A607}"/>
    <hyperlink ref="M879" r:id="rId197" xr:uid="{D9582A6C-5D9B-4ABC-AFFC-7A2E2A840CF9}"/>
    <hyperlink ref="J881" r:id="rId198" xr:uid="{38E66F15-9A41-411C-9D50-204BCFDBB157}"/>
    <hyperlink ref="M881" r:id="rId199" xr:uid="{0E2CBE6D-7BAD-43B9-91A4-85149D139FB3}"/>
    <hyperlink ref="J883" r:id="rId200" xr:uid="{37F56E0E-1FA1-42E7-B8F9-78BA997D1575}"/>
    <hyperlink ref="M883" r:id="rId201" xr:uid="{816C1199-6D24-4394-B424-DBBD22D1A06E}"/>
    <hyperlink ref="J888" r:id="rId202" xr:uid="{92E897CB-646D-4638-A387-8BFBD4D985CE}"/>
    <hyperlink ref="M888" r:id="rId203" xr:uid="{4DD2B202-43EC-445D-91BF-1C2C13D239D3}"/>
    <hyperlink ref="J891" r:id="rId204" xr:uid="{10EF6F4E-D5FF-42DB-B00C-E49E3C425A8D}"/>
    <hyperlink ref="M891" r:id="rId205" xr:uid="{A603FE1D-B3B4-4778-A6AC-B364B645E68B}"/>
    <hyperlink ref="J890" r:id="rId206" xr:uid="{44B7B795-04D4-4856-9C02-4D5C5D2DC491}"/>
    <hyperlink ref="M890" r:id="rId207" xr:uid="{AB7F1825-B88B-4A5D-9B1B-85E7D25B658E}"/>
    <hyperlink ref="J892" r:id="rId208" xr:uid="{58019748-18B7-422F-86AA-26C566691D81}"/>
    <hyperlink ref="M892" r:id="rId209" xr:uid="{15B80863-5BD6-4FC1-A3F0-FF2408719E58}"/>
    <hyperlink ref="M905" r:id="rId210" xr:uid="{98BB0581-0B2F-4CA3-90BE-A06F562411BE}"/>
    <hyperlink ref="M906" r:id="rId211" xr:uid="{A6E80046-71B4-47CC-90AC-DDFDC3390852}"/>
    <hyperlink ref="M913" r:id="rId212" xr:uid="{33600EDF-9052-41A8-8507-391F55C36167}"/>
    <hyperlink ref="M914" r:id="rId213" xr:uid="{498D1240-7BBD-4916-AE15-5A1D578BFB4B}"/>
    <hyperlink ref="M915" r:id="rId214" xr:uid="{9F518832-D9EB-4E0B-882B-6E88367513A5}"/>
    <hyperlink ref="M916" r:id="rId215" xr:uid="{09DE5613-17C0-4EE2-A12E-471AE006879E}"/>
    <hyperlink ref="M921" r:id="rId216" xr:uid="{A43B5500-8D04-4569-8C7A-99C67D5F7A68}"/>
    <hyperlink ref="M923" r:id="rId217" xr:uid="{743818F0-73F2-49A3-A038-ABAF6DBA89A1}"/>
    <hyperlink ref="M924" r:id="rId218" xr:uid="{F86A19D6-C4C7-4588-B9E9-590A941FD879}"/>
    <hyperlink ref="M925" r:id="rId219" xr:uid="{E1BF9555-4E14-4C55-A5B9-7AF573A98055}"/>
    <hyperlink ref="M929" r:id="rId220" xr:uid="{C903057B-8F79-483F-8742-628E9472C2FB}"/>
    <hyperlink ref="M930" r:id="rId221" xr:uid="{44738C70-2FC5-4A2B-9555-B3E8E8F3463C}"/>
    <hyperlink ref="M934" r:id="rId222" xr:uid="{0A51956C-DA00-4078-A90D-B90880109875}"/>
    <hyperlink ref="M935" r:id="rId223" xr:uid="{59E94016-73E1-4B6E-9B71-4953490CE7AE}"/>
    <hyperlink ref="M936" r:id="rId224" xr:uid="{6EA13AF2-0D65-4990-898A-AD772EA8427B}"/>
    <hyperlink ref="M937" r:id="rId225" xr:uid="{B5B153F2-A998-471A-A72E-C72B1B908F28}"/>
    <hyperlink ref="M938" r:id="rId226" xr:uid="{7476C041-85DB-4B52-A641-460A9AAC14F8}"/>
    <hyperlink ref="M939" r:id="rId227" xr:uid="{9DDDBB2B-5A65-4D31-8746-9132CAC8739E}"/>
    <hyperlink ref="M940" r:id="rId228" xr:uid="{A388D7CA-ECED-46EB-9B56-BD847E4DE1E7}"/>
    <hyperlink ref="M941" r:id="rId229" xr:uid="{B106283D-6B0D-4E56-AAC8-1FCAC2404DC6}"/>
    <hyperlink ref="M942" r:id="rId230" xr:uid="{0D6286D8-20ED-4AF5-95C1-2DBFCB53A2AE}"/>
    <hyperlink ref="M943" r:id="rId231" xr:uid="{C497C88C-571E-48A9-B967-49B007241958}"/>
    <hyperlink ref="M944" r:id="rId232" xr:uid="{5614A9D2-980E-4014-BB0F-FFEBF7A97923}"/>
    <hyperlink ref="M945" r:id="rId233" xr:uid="{30059F97-3786-4B71-AC47-523D1A5B7A53}"/>
    <hyperlink ref="M950" r:id="rId234" xr:uid="{8497EDCF-FC46-4BD0-80F2-F3EE0523FFAD}"/>
    <hyperlink ref="M951" r:id="rId235" xr:uid="{3E797E79-B8F9-4C59-B285-66C2B3AC70B9}"/>
    <hyperlink ref="M952" r:id="rId236" xr:uid="{DDAD3B38-82C6-42E9-A3D5-749BA4E499D6}"/>
    <hyperlink ref="M953" r:id="rId237" xr:uid="{0F2545F4-8506-42A3-BDEF-7C6DFAC292F3}"/>
    <hyperlink ref="M954" r:id="rId238" xr:uid="{0FB86590-8C70-4AEB-939F-6FCD0A969708}"/>
    <hyperlink ref="M955" r:id="rId239" xr:uid="{FB718B66-0C8F-453F-A5E9-C8F41CE33F37}"/>
    <hyperlink ref="M963" r:id="rId240" xr:uid="{94A4820E-2F84-4632-AE9C-4AC2E5FCDB38}"/>
    <hyperlink ref="M964" r:id="rId241" xr:uid="{0231449C-C306-4168-8307-F3772F2A4C1C}"/>
    <hyperlink ref="M965" r:id="rId242" xr:uid="{E8A06C88-969A-4302-BC6D-78BF3DD25C23}"/>
    <hyperlink ref="M967" r:id="rId243" xr:uid="{59253C60-F361-40E3-880D-8319BD7E6E3A}"/>
    <hyperlink ref="M969" r:id="rId244" xr:uid="{39C6F3A8-3A3C-4890-9D1C-B5FB598CE343}"/>
    <hyperlink ref="M970" r:id="rId245" xr:uid="{BD1F27E7-00E4-4B63-8249-128847E1B2C1}"/>
    <hyperlink ref="M971" r:id="rId246" xr:uid="{1122576E-9F99-4222-9CD4-EFBC0196B758}"/>
    <hyperlink ref="M972" r:id="rId247" xr:uid="{7FC92E40-B002-4C53-8FEB-317CA02718E8}"/>
    <hyperlink ref="M974" r:id="rId248" xr:uid="{12A1232D-7A55-4188-8D59-A8FB33BB6588}"/>
    <hyperlink ref="M979" r:id="rId249" xr:uid="{50F61D23-DCBF-40D3-A95B-ECE2A283D258}"/>
    <hyperlink ref="M984" r:id="rId250" xr:uid="{D88CE3F3-E735-4ABE-9797-94A8296EB29F}"/>
    <hyperlink ref="M988" r:id="rId251" xr:uid="{C096A504-2617-4393-ACBE-121F3E0FD94A}"/>
    <hyperlink ref="M990" r:id="rId252" xr:uid="{227160BA-7BA9-4A67-A87E-0800861056E2}"/>
    <hyperlink ref="M993" r:id="rId253" xr:uid="{4E3901B7-F109-4A9B-B47C-34D959F8D596}"/>
    <hyperlink ref="M994" r:id="rId254" xr:uid="{611E0526-3ADD-48A4-B5F1-B8A193DD7ADD}"/>
    <hyperlink ref="M997" r:id="rId255" xr:uid="{B314B1E5-2196-4C7E-BC0A-57F9FFE9CBE7}"/>
    <hyperlink ref="M998" r:id="rId256" xr:uid="{8F69A1C4-F1EB-4174-BA27-1935D1DD1C45}"/>
    <hyperlink ref="M999" r:id="rId257" xr:uid="{9B5500D5-1A50-4C3F-8EC3-722E273EAAC9}"/>
    <hyperlink ref="M1000" r:id="rId258" xr:uid="{C624CD96-2DB7-4ED5-81F5-76BA692046AF}"/>
    <hyperlink ref="M1003" r:id="rId259" xr:uid="{85FAF51A-64CA-4513-B05D-9B7E699B6780}"/>
    <hyperlink ref="M1004" r:id="rId260" xr:uid="{E7477063-E92F-430C-8489-4C088D91D4C5}"/>
    <hyperlink ref="M1005" r:id="rId261" xr:uid="{B6F81B3F-DDC6-4758-81F1-9891CC920C53}"/>
    <hyperlink ref="M1007" r:id="rId262" xr:uid="{1C332FE5-9B18-463E-8FAA-6922CE86ACE0}"/>
    <hyperlink ref="M1009" r:id="rId263" xr:uid="{79BED979-7663-49C1-A581-F9CEA483091F}"/>
    <hyperlink ref="M1302" r:id="rId264" xr:uid="{D719EFF2-DE9F-4BDB-91E1-EBEEBF80AABC}"/>
    <hyperlink ref="M1010" r:id="rId265" xr:uid="{BE09F353-D5D2-4E73-AD9A-A0223D3C309A}"/>
    <hyperlink ref="M1011" r:id="rId266" xr:uid="{CF8B8446-374E-4ACF-8E5E-A23455FF09F7}"/>
    <hyperlink ref="M1012" r:id="rId267" xr:uid="{BFF7742B-A6DE-4A94-9A5D-CAB9506198CA}"/>
    <hyperlink ref="M1014" r:id="rId268" xr:uid="{CE35E098-2249-4A14-A53C-4C84ECFF6431}"/>
    <hyperlink ref="M1015" r:id="rId269" xr:uid="{42B40E92-5E39-4D1D-AE4A-CE5161071046}"/>
    <hyperlink ref="M1017" r:id="rId270" xr:uid="{2A912614-505D-4DCB-BBB4-E0405294596A}"/>
    <hyperlink ref="M1020" r:id="rId271" xr:uid="{1A74304C-4B23-4974-891E-04096DC80DCA}"/>
    <hyperlink ref="M1021" r:id="rId272" xr:uid="{30A846FB-82B4-4992-A128-C6231BDE998C}"/>
    <hyperlink ref="M1024" r:id="rId273" xr:uid="{CDDC7945-0747-4C7C-9902-4B6307DDD8D5}"/>
    <hyperlink ref="M1025" r:id="rId274" xr:uid="{A3D12A9F-89A5-47DC-B95C-2A2926F12120}"/>
    <hyperlink ref="M1027" r:id="rId275" xr:uid="{2AA280EF-8812-4019-92C8-C7FDE6AE3600}"/>
    <hyperlink ref="M1028" r:id="rId276" xr:uid="{7124B507-AB9A-44D3-8E07-872152281B15}"/>
    <hyperlink ref="M1029" r:id="rId277" xr:uid="{51268716-4E90-46A9-A880-87691B5D14E9}"/>
    <hyperlink ref="M1030" r:id="rId278" xr:uid="{091C516D-E91B-4DCD-8B99-86EFB6343D17}"/>
    <hyperlink ref="M1032" r:id="rId279" xr:uid="{00A6FC0B-F498-4426-8AB9-D85E8EFF77B5}"/>
    <hyperlink ref="M1033" r:id="rId280" xr:uid="{635EAF89-9D87-4EF9-B64D-7E607EACCD98}"/>
    <hyperlink ref="M1034" r:id="rId281" xr:uid="{5EDAFBAF-1EFE-4437-AA4B-565ED0E6F996}"/>
    <hyperlink ref="M1035" r:id="rId282" xr:uid="{D8EE61BD-12D0-486E-9B95-34DD07695380}"/>
    <hyperlink ref="M1036" r:id="rId283" xr:uid="{93A51C83-4100-4ACC-9FF4-307581357F0A}"/>
    <hyperlink ref="M1039" r:id="rId284" xr:uid="{25034652-7849-4F30-9BBD-062A89D59AEF}"/>
    <hyperlink ref="M1040" r:id="rId285" xr:uid="{BA6DED51-B4AD-4020-B69B-FC6B153A0EF6}"/>
    <hyperlink ref="M1041" r:id="rId286" xr:uid="{AC8CA760-A601-40B3-8A9B-A909BB186A76}"/>
    <hyperlink ref="M1042" r:id="rId287" xr:uid="{80A250C9-81F6-456D-8718-8A162CBA34C9}"/>
    <hyperlink ref="M1043" r:id="rId288" xr:uid="{66C348F0-1AB6-420E-9EF4-9BE1FEFEADE9}"/>
    <hyperlink ref="M1044" r:id="rId289" xr:uid="{993F4501-3DDC-40B4-B468-A74185301CD8}"/>
    <hyperlink ref="M1045" r:id="rId290" xr:uid="{FCC009FF-C5D1-45CA-8264-7D97873C7358}"/>
    <hyperlink ref="M1046" r:id="rId291" xr:uid="{98870D09-E1A4-4EB0-A215-ADEA3C3B5E03}"/>
    <hyperlink ref="M1051" r:id="rId292" xr:uid="{1CF36D75-1030-48F6-A16C-42F9761A83D6}"/>
    <hyperlink ref="M1050" r:id="rId293" xr:uid="{5D1DF5AB-78F7-4A9F-89C9-B52E9FC7B265}"/>
    <hyperlink ref="M1049" r:id="rId294" xr:uid="{D0442A5B-B228-4D14-970E-919F63ABCB10}"/>
    <hyperlink ref="M1047" r:id="rId295" xr:uid="{7A5D85BD-4E6A-451D-8041-277E52FBC5B3}"/>
    <hyperlink ref="M1054" r:id="rId296" xr:uid="{6BEF50AF-612F-44E9-A4E6-2203F6C2A565}"/>
    <hyperlink ref="M1055" r:id="rId297" xr:uid="{74D1348B-E955-46E1-B473-F290D4CBD74F}"/>
    <hyperlink ref="M1056" r:id="rId298" xr:uid="{49588684-5B42-4253-A110-9C7B65F7D69F}"/>
    <hyperlink ref="M1058" r:id="rId299" xr:uid="{0A1D07A4-D3BF-471A-BEDE-900E4CE237A2}"/>
    <hyperlink ref="M1061" r:id="rId300" xr:uid="{FC0CC359-3CA8-4ED5-8375-D7EBEB6CFA3E}"/>
    <hyperlink ref="M1067" r:id="rId301" xr:uid="{7ED042FD-964F-4294-ACE7-FA33A87857D9}"/>
    <hyperlink ref="M1072" r:id="rId302" xr:uid="{67836EB6-2F50-4AAE-85D0-1BA27FF83497}"/>
    <hyperlink ref="M1073" r:id="rId303" xr:uid="{E97907E2-5C59-4ED3-B561-1D9F06345396}"/>
    <hyperlink ref="M1075" r:id="rId304" xr:uid="{1AA2F43F-9B6E-4210-B050-6F42FCC184BA}"/>
    <hyperlink ref="M1076" r:id="rId305" xr:uid="{1F7B03CB-A654-4F9C-B161-F8B8E396D605}"/>
    <hyperlink ref="M1078" r:id="rId306" xr:uid="{D44305B4-C840-4986-AA51-91EA464D9B9F}"/>
    <hyperlink ref="M1079" r:id="rId307" xr:uid="{3D51D1CE-E270-4FE9-A2C7-D239889F6831}"/>
    <hyperlink ref="M1080" r:id="rId308" xr:uid="{6DD97DA7-3A46-4A56-AC84-86621E429F94}"/>
    <hyperlink ref="M1083" r:id="rId309" xr:uid="{18AF0669-30F5-4D01-9710-B0B0E636D50F}"/>
    <hyperlink ref="M1085" r:id="rId310" xr:uid="{D8D1E264-7907-4B03-891C-547AE81B1F50}"/>
    <hyperlink ref="M1086" r:id="rId311" xr:uid="{9F79AAFC-3ABF-4518-923F-1E97B4A9D0F6}"/>
    <hyperlink ref="M1087" r:id="rId312" xr:uid="{E162F002-E0BD-4BD5-B7A4-B8A02EC94A58}"/>
    <hyperlink ref="M1088" r:id="rId313" xr:uid="{B76DD01D-A835-4CD8-8252-E1C4BCC14320}"/>
    <hyperlink ref="M1090" r:id="rId314" xr:uid="{209673FA-8F7B-4609-BB2B-329406137B9E}"/>
    <hyperlink ref="M1091" r:id="rId315" xr:uid="{885FAC5B-72FE-4963-B6A0-ED3651F51809}"/>
    <hyperlink ref="M1092" r:id="rId316" xr:uid="{4A9DE485-A61F-420A-BDBF-3E5A669821EE}"/>
    <hyperlink ref="M1093" r:id="rId317" xr:uid="{8E852D9C-0C9B-41ED-9432-841EC4668A7B}"/>
    <hyperlink ref="M1094" r:id="rId318" xr:uid="{46FDA0B0-0C38-45D4-9DEB-960E718E7FF3}"/>
    <hyperlink ref="M1095" r:id="rId319" xr:uid="{BBF9992A-8478-41CD-A1C4-83DDAB95A4F4}"/>
    <hyperlink ref="M1098" r:id="rId320" xr:uid="{F5C5A8A2-EEED-4D02-A4B3-2C015D74CB0A}"/>
    <hyperlink ref="M1099" r:id="rId321" xr:uid="{1091BEE8-FC65-4440-819B-D38BD2AF0D16}"/>
    <hyperlink ref="M1100" r:id="rId322" xr:uid="{7E94555D-3843-4367-8BCC-C8DE2DAEDF5A}"/>
    <hyperlink ref="M1104" r:id="rId323" xr:uid="{4F66DBD6-F4E3-4486-BA9F-BC516019731E}"/>
    <hyperlink ref="M1105" r:id="rId324" xr:uid="{DD9424DE-A577-4E03-822D-255BCD63DF9D}"/>
    <hyperlink ref="M1106" r:id="rId325" xr:uid="{F748C661-9E9D-47A4-BC34-49F8AE851E8E}"/>
    <hyperlink ref="M1107" r:id="rId326" xr:uid="{7987B8A9-0DD0-4663-88CA-746A7D035CE4}"/>
    <hyperlink ref="M1108" r:id="rId327" xr:uid="{1A12EE36-CE6D-4E79-8280-4969D3489EB6}"/>
    <hyperlink ref="M1109" r:id="rId328" xr:uid="{6C74D507-8F5A-461A-BADA-ABF14D978094}"/>
    <hyperlink ref="M1111" r:id="rId329" xr:uid="{4DDFB81C-C32B-4954-BFAA-A70E1ACB77A3}"/>
    <hyperlink ref="M1112" r:id="rId330" xr:uid="{8EF041A6-00D1-4CCB-A694-59DFF12933F5}"/>
    <hyperlink ref="M1113" r:id="rId331" xr:uid="{181752A7-1A11-431F-BB76-9627F19762E6}"/>
    <hyperlink ref="M1114" r:id="rId332" xr:uid="{15F51D39-35E7-467F-9ABB-56CC093E3BFE}"/>
    <hyperlink ref="M1115" r:id="rId333" xr:uid="{8E308618-0DEE-4354-AD86-6D04D9872E3F}"/>
    <hyperlink ref="M30" r:id="rId334" xr:uid="{8EBE1655-C670-4FFC-B61A-2BE90D7FE2F4}"/>
    <hyperlink ref="M32" r:id="rId335" xr:uid="{E47AA230-D54E-4F9E-AEF2-242C06408996}"/>
    <hyperlink ref="M33" r:id="rId336" xr:uid="{E377B249-66F9-4F8D-91E5-4E529522131B}"/>
    <hyperlink ref="M34" r:id="rId337" xr:uid="{70F5B51D-E25D-4F94-9D29-C20668A09364}"/>
    <hyperlink ref="M37" r:id="rId338" xr:uid="{1CD8B875-4CFC-4EE2-B377-3F542F0AE1F8}"/>
    <hyperlink ref="M40" r:id="rId339" xr:uid="{6D037FB4-1F85-447B-8014-F609348A03C8}"/>
    <hyperlink ref="M41" r:id="rId340" xr:uid="{0267ED40-CE9E-4F73-83C2-11E3E72F6A38}"/>
    <hyperlink ref="M42" r:id="rId341" xr:uid="{E993DF04-C258-4270-8F51-767D6DA8859A}"/>
    <hyperlink ref="M44" r:id="rId342" xr:uid="{5AA0229C-035E-4053-AAC8-AE90A956B308}"/>
    <hyperlink ref="M209" r:id="rId343" xr:uid="{B9BBA2BB-D98D-43CF-A9A1-831881631349}"/>
    <hyperlink ref="M210" r:id="rId344" xr:uid="{B68F3BAD-391D-433F-9D5B-1CBE983BC2D9}"/>
    <hyperlink ref="M211" r:id="rId345" xr:uid="{E6BA26A8-2E29-44BB-AE07-A7611F3A4077}"/>
    <hyperlink ref="M212" r:id="rId346" xr:uid="{D0C3AA5C-5554-4BC6-B633-04AEFA78F4F8}"/>
    <hyperlink ref="M213" r:id="rId347" xr:uid="{73B0BC74-6805-49B5-A1CC-9744F462D2B9}"/>
    <hyperlink ref="M214" r:id="rId348" xr:uid="{07266407-D365-47B9-B5FC-B15879ABBC08}"/>
    <hyperlink ref="M215" r:id="rId349" xr:uid="{21433297-CD6C-463E-9C68-FF858ABD518E}"/>
    <hyperlink ref="M216" r:id="rId350" xr:uid="{7BB563AB-E5E6-436A-9D37-C7602F4F2FE5}"/>
    <hyperlink ref="M217" r:id="rId351" xr:uid="{6FEBA98B-F173-4D3C-945A-4E60EAAACAC7}"/>
    <hyperlink ref="M218" r:id="rId352" xr:uid="{2C0D5B19-2D6B-4B97-B0A2-B9A6A122E2F3}"/>
    <hyperlink ref="M219" r:id="rId353" xr:uid="{8C0ED415-2413-47FE-B5C0-03180DABBEE3}"/>
    <hyperlink ref="M221" r:id="rId354" xr:uid="{F9082194-D5BE-4325-83B5-2D3666B322D9}"/>
    <hyperlink ref="M203" r:id="rId355" xr:uid="{4F266300-E4C6-4004-8B7B-4A78B7E81834}"/>
    <hyperlink ref="M222" r:id="rId356" xr:uid="{69DDEE6B-A006-4A4D-867C-B66DDF77ABC8}"/>
    <hyperlink ref="M223" r:id="rId357" xr:uid="{41991126-21DD-433B-9A73-4C6D6517D3BF}"/>
    <hyperlink ref="M224" r:id="rId358" xr:uid="{CC3F07CE-39B1-406A-B2A9-E62B8E04AE06}"/>
    <hyperlink ref="M225" r:id="rId359" xr:uid="{3C503C57-D2E7-4C4F-9223-40FEB3202382}"/>
    <hyperlink ref="M226" r:id="rId360" xr:uid="{20BB35BE-FFE3-4657-AD18-3117502D8CFC}"/>
    <hyperlink ref="M229" r:id="rId361" xr:uid="{3F62D4F9-98BD-4D66-97CB-0A3FCA434DEB}"/>
    <hyperlink ref="M230" r:id="rId362" xr:uid="{96172E9D-C71C-45EF-BA16-8BBAFC41B3C5}"/>
    <hyperlink ref="M232" r:id="rId363" xr:uid="{98ECBFCE-8F8A-457B-816E-A99BC1B02DAD}"/>
    <hyperlink ref="M233" r:id="rId364" xr:uid="{86253B65-A4A5-460C-B6F2-3906548AEACE}"/>
    <hyperlink ref="M9" r:id="rId365" xr:uid="{FC47D3A6-019D-47C8-9CA3-DB439CA3CCB1}"/>
    <hyperlink ref="M15" r:id="rId366" xr:uid="{D36463E4-40C6-431C-9A4B-A91E21137672}"/>
    <hyperlink ref="M18" r:id="rId367" xr:uid="{2566350E-22B5-43E5-A4B7-35B0356F6651}"/>
    <hyperlink ref="M19" r:id="rId368" xr:uid="{E53CE5AA-B035-4300-9E79-3C1931C6DA53}"/>
    <hyperlink ref="J20" r:id="rId369" xr:uid="{6474C55A-8AE7-4F75-A17B-77A9E2D4E020}"/>
    <hyperlink ref="M20" r:id="rId370" xr:uid="{3C5F7E99-4F6D-43E1-8C30-1AA04B258B54}"/>
    <hyperlink ref="M21" r:id="rId371" xr:uid="{7CA71E19-C646-4B7A-AD91-68BE624DF9FF}"/>
    <hyperlink ref="M22" r:id="rId372" xr:uid="{C36089E3-A587-4C9A-94F3-73086BDCB684}"/>
    <hyperlink ref="M24" r:id="rId373" xr:uid="{02D9F9ED-078D-46ED-BAD0-2A72BC0108E9}"/>
    <hyperlink ref="M28" r:id="rId374" xr:uid="{25EEB44D-B92C-4AA9-9148-3F5F59876178}"/>
    <hyperlink ref="M51" r:id="rId375" xr:uid="{BC61E42D-F888-4C09-BF9A-401932D4A8C0}"/>
    <hyperlink ref="M52" r:id="rId376" xr:uid="{337D51CD-D641-4727-94BA-97E3AEC1F10B}"/>
    <hyperlink ref="M53" r:id="rId377" xr:uid="{7177DECB-6B54-43B6-BECC-7D22C881A66B}"/>
    <hyperlink ref="M82" r:id="rId378" xr:uid="{FECB1AA4-0FC9-4365-90B5-7A9B38D33B92}"/>
    <hyperlink ref="M86" r:id="rId379" xr:uid="{5E24C6F1-5F47-419E-8CC3-3E150C042929}"/>
    <hyperlink ref="M103" r:id="rId380" xr:uid="{F370441F-84B4-47B3-9C42-6AFFDCC63394}"/>
    <hyperlink ref="M109" r:id="rId381" xr:uid="{9F8758DF-DFA2-4AAF-9F30-261CE422D71D}"/>
    <hyperlink ref="J1976" r:id="rId382" xr:uid="{68E3E878-44DD-461C-A664-0250283307AA}"/>
    <hyperlink ref="M1976" r:id="rId383" xr:uid="{A5CAC1BB-937A-4FAC-AAC2-C1A24A74E60D}"/>
    <hyperlink ref="J882" r:id="rId384" xr:uid="{119CF3F3-6FA8-40CF-A08B-92299C182E28}"/>
    <hyperlink ref="M882" r:id="rId385" xr:uid="{F19D384F-4B50-40A1-A25B-B0AC3BEC0A1B}"/>
    <hyperlink ref="J886" r:id="rId386" xr:uid="{6AA11707-953C-4E4B-A643-A5DEC476A5CD}"/>
    <hyperlink ref="M886" r:id="rId387" xr:uid="{BCA9FD38-9500-4ED5-9E61-6FBFABE9CCB9}"/>
    <hyperlink ref="J887" r:id="rId388" xr:uid="{CDDFB759-6175-402F-95B7-2A44AD126E6A}"/>
    <hyperlink ref="M887" r:id="rId389" xr:uid="{03A6C135-81D8-4CE1-8F9F-86721A7F9439}"/>
    <hyperlink ref="J897" r:id="rId390" xr:uid="{38244CDF-03FD-4EF7-9E94-DA57643BA403}"/>
    <hyperlink ref="J642" r:id="rId391" xr:uid="{FE72EB0F-C759-4D13-B8F2-752244933BC7}"/>
    <hyperlink ref="M1096" r:id="rId392" xr:uid="{BB97B794-B7D9-4644-ABBA-E34C7B0BDBC1}"/>
    <hyperlink ref="J868" r:id="rId393" xr:uid="{EEA8D786-7D55-4FB9-9124-038C4FC4DC1C}"/>
    <hyperlink ref="M868" r:id="rId394" xr:uid="{54C5347D-13A7-4A5D-B9D4-585AC7114782}"/>
    <hyperlink ref="J873" r:id="rId395" xr:uid="{5FCC8037-8B47-48AA-A21E-5C0D12CAA6A9}"/>
    <hyperlink ref="M873" r:id="rId396" xr:uid="{DFA9BE35-CC16-4BAD-AD16-6740011F8215}"/>
    <hyperlink ref="J874" r:id="rId397" xr:uid="{7B8FA9D5-F5CE-44C2-86FB-933FE5DFF955}"/>
    <hyperlink ref="M874" r:id="rId398" xr:uid="{10013DCF-F6D0-4C57-88AC-D2824CA29FBF}"/>
    <hyperlink ref="J635" r:id="rId399" xr:uid="{91505D3B-466E-4BD7-80E1-24B04047F048}"/>
    <hyperlink ref="M635" r:id="rId400" xr:uid="{CAE34805-151C-418B-A74E-CF37273216E8}"/>
    <hyperlink ref="J647" r:id="rId401" xr:uid="{B18DF74C-C0C0-4BFA-914E-3D13EF136DF5}"/>
    <hyperlink ref="J834" r:id="rId402" xr:uid="{48064043-6EAB-4CDF-8388-61FB26DE9876}"/>
    <hyperlink ref="M834" r:id="rId403" xr:uid="{C1AE6AB3-3500-4B12-BE18-36C0E3EE2BD8}"/>
    <hyperlink ref="J894" r:id="rId404" xr:uid="{31C4FFA5-AFE7-4BF6-B249-6D147AAD6B50}"/>
    <hyperlink ref="M897" r:id="rId405" xr:uid="{2E479D35-3F2F-482B-96C9-B706E24D3D72}"/>
    <hyperlink ref="M894" r:id="rId406" xr:uid="{7BF055D9-3C64-40BF-A0DB-E3784030B651}"/>
    <hyperlink ref="J889" r:id="rId407" xr:uid="{90CF49EF-7EE1-47D0-AC25-22FF59D2D8DF}"/>
    <hyperlink ref="M889" r:id="rId408" xr:uid="{6327BABA-11D8-4933-8EBD-7DF063D9E38D}"/>
    <hyperlink ref="J885" r:id="rId409" xr:uid="{2C599C8A-4533-4021-8CAD-1F20FB0B4DFB}"/>
    <hyperlink ref="M885" r:id="rId410" xr:uid="{2C87F465-A389-47AF-8CAC-E77707696DC9}"/>
    <hyperlink ref="U31" r:id="rId411" xr:uid="{6331E1EA-9869-457F-BC78-DCF55D68F02C}"/>
    <hyperlink ref="J43" r:id="rId412" xr:uid="{97AA3A20-02F1-4BCD-A582-725813410C8C}"/>
    <hyperlink ref="O43" r:id="rId413" xr:uid="{E72A09D8-7BDD-42AF-8ED9-1BD79F2522C6}"/>
    <hyperlink ref="O45" r:id="rId414" xr:uid="{9DD621E7-440C-47E0-AC1E-8DB3254B3ED1}"/>
    <hyperlink ref="O1847" r:id="rId415" xr:uid="{E091DB9E-82C8-4D38-B4CC-8FB68F606C23}"/>
    <hyperlink ref="O1848" r:id="rId416" xr:uid="{246039E4-DE66-49AF-98DB-633138E751FC}"/>
    <hyperlink ref="M631" r:id="rId417" xr:uid="{DE4ACF8B-A884-4E3C-9CFE-CE72EEF4F72A}"/>
    <hyperlink ref="M479" r:id="rId418" xr:uid="{E8A83F03-198A-4093-85CF-29EF7911ECDA}"/>
    <hyperlink ref="M35" r:id="rId419" xr:uid="{35E7E8B9-D918-4FD3-A8EF-AACBD7F24A8C}"/>
    <hyperlink ref="O35" r:id="rId420" xr:uid="{C0061E76-C1F8-47D0-8CAC-55D130047069}"/>
    <hyperlink ref="M1282" r:id="rId421" xr:uid="{78CFBF66-C5B2-456C-8832-BCE8D988E4A2}"/>
    <hyperlink ref="M1802" r:id="rId422" xr:uid="{8E5D2FFF-BE76-4CD9-95A0-91A996BD482B}"/>
    <hyperlink ref="J1070" r:id="rId423" display="https://onlinelibrary.wiley.com/page/journal/21928312/homepage/article_publication_charges" xr:uid="{3978FC57-D4C2-494B-82B4-70D2E869524A}"/>
    <hyperlink ref="M1070" r:id="rId424" display="https://onlinelibrary.wiley.com/page/journal/21928312/homepage/article_publication_charges" xr:uid="{76A4D61D-5092-4704-8D69-17D6065DD293}"/>
    <hyperlink ref="J918" r:id="rId425" xr:uid="{8CB38B54-4FFF-4126-A8BB-96E9A2C9897F}"/>
    <hyperlink ref="M866" r:id="rId426" xr:uid="{728ABE36-07B0-4CCA-9533-0F357A747C1D}"/>
    <hyperlink ref="M1554" r:id="rId427" xr:uid="{343414FA-F5CE-461B-9820-D704F59FD5E0}"/>
    <hyperlink ref="M1972" r:id="rId428" xr:uid="{519F4F99-D8CD-4025-81B6-F5C3F1BFFFE8}"/>
    <hyperlink ref="J1154" r:id="rId429" xr:uid="{8617A169-E6EC-413A-90E4-FE297219F2B3}"/>
    <hyperlink ref="J1636" r:id="rId430" xr:uid="{17A27BA4-A261-4D1C-9A49-8A36C3E09841}"/>
    <hyperlink ref="O1074" r:id="rId431" xr:uid="{BA140329-3FAD-45B6-BA84-2ED1C1F36BC4}"/>
    <hyperlink ref="M435" r:id="rId432" display="https://authorservices.wiley.com/author-resources/Journal-Authors/open-access/article-publication-charges.html" xr:uid="{A2062EE0-6110-48A5-AA67-B3680EA3391C}"/>
    <hyperlink ref="J267" r:id="rId433" xr:uid="{B509EDEF-180F-43D7-B61C-54845C2B0262}"/>
    <hyperlink ref="J466" r:id="rId434" xr:uid="{91FBE971-1BA7-4726-BA50-5A7295E790C1}"/>
    <hyperlink ref="J325" r:id="rId435" xr:uid="{1EF319E4-6B8E-4B27-970A-B5951951921C}"/>
    <hyperlink ref="S325" r:id="rId436" xr:uid="{A7A2E6CB-3390-472B-98B3-801D9377C319}"/>
    <hyperlink ref="J877" r:id="rId437" xr:uid="{F8190985-CD31-4F76-9963-63D448D2F21A}"/>
    <hyperlink ref="M877" r:id="rId438" xr:uid="{A6F4A473-5EE0-47FA-911E-1977ED2F68FB}"/>
    <hyperlink ref="J822" r:id="rId439" xr:uid="{933FB66A-3788-442E-B95A-B614813E4860}"/>
    <hyperlink ref="J898" r:id="rId440" xr:uid="{9569A3FD-B349-4D87-90B7-613F3650CAF8}"/>
    <hyperlink ref="J1927" r:id="rId441" xr:uid="{72EA307A-73CA-4E59-8892-CFC3B97BB91E}"/>
    <hyperlink ref="M1927" r:id="rId442" xr:uid="{0A592803-F91C-4B9A-A8F4-6BDDCA87E9B4}"/>
    <hyperlink ref="J895" r:id="rId443" xr:uid="{459FF304-6BBD-4E7A-8436-DBEB68129AA9}"/>
    <hyperlink ref="M895" r:id="rId444" xr:uid="{BF3EDB46-4931-4C56-BF42-9B647D477A6F}"/>
    <hyperlink ref="J1501" r:id="rId445" xr:uid="{A23B6854-C220-4D97-92DB-21144FF74A9B}"/>
    <hyperlink ref="O7" r:id="rId446" xr:uid="{3CE00CF9-D86F-4062-8795-B28A642D34F4}"/>
    <hyperlink ref="O344" r:id="rId447" xr:uid="{B146AC76-9F77-45CD-AF98-A3D38AB2BF29}"/>
    <hyperlink ref="O345" r:id="rId448" xr:uid="{5EF057E2-C6AE-45E5-B9A7-B9AA8555B7BE}"/>
    <hyperlink ref="O820" r:id="rId449" xr:uid="{3DC52214-5DDD-405F-87F6-B5884047A278}"/>
    <hyperlink ref="O855" r:id="rId450" xr:uid="{CA1C4D4B-D56E-4139-BA62-D5BFA00B21E3}"/>
    <hyperlink ref="O854" r:id="rId451" xr:uid="{E12319F2-32E5-47F8-AEB9-EFCA7561D227}"/>
    <hyperlink ref="O841" r:id="rId452" xr:uid="{FFE388CA-B53F-4DC9-950D-475F0A7C2F23}"/>
    <hyperlink ref="O825" r:id="rId453" xr:uid="{3FE1AD0E-DD4B-4E9C-B425-5E57F84187EE}"/>
    <hyperlink ref="O821" r:id="rId454" xr:uid="{A90D6C38-C7F9-4872-B2B7-EC8F727E9374}"/>
    <hyperlink ref="O793" r:id="rId455" xr:uid="{B6B8A314-2B82-4BA2-92F2-6C58F9CE7569}"/>
    <hyperlink ref="M793" r:id="rId456" xr:uid="{AFEA3871-3552-4F6C-8CF6-193935118C50}"/>
    <hyperlink ref="O782" r:id="rId457" xr:uid="{A7482474-8F00-482E-9703-06D2AE85D13D}"/>
    <hyperlink ref="O108" r:id="rId458" xr:uid="{B3D10E15-AB0F-4F6D-BCD4-1B1BD69EE58E}"/>
    <hyperlink ref="O181" r:id="rId459" xr:uid="{EC989041-1762-49D2-B50D-AB3DE1877774}"/>
    <hyperlink ref="O191" r:id="rId460" xr:uid="{ED6D045C-39E0-4654-BEE9-72070AD4A3CE}"/>
    <hyperlink ref="O228" r:id="rId461" xr:uid="{1C8CCFA8-D741-407F-AAF0-A4443614164F}"/>
    <hyperlink ref="M234" r:id="rId462" xr:uid="{7A63E55F-9595-4CBA-9240-8BFC313AFB7C}"/>
    <hyperlink ref="O234" r:id="rId463" xr:uid="{09AB45FC-80BE-4679-9B54-D5C4E664D6A7}"/>
    <hyperlink ref="M240" r:id="rId464" xr:uid="{8B4CB431-82D7-4947-8C71-3BD1A1AC2A0E}"/>
    <hyperlink ref="M253" r:id="rId465" xr:uid="{6160B11A-2D3B-4BF9-A50E-1CD3605D824D}"/>
    <hyperlink ref="M254" r:id="rId466" xr:uid="{71FED195-E65E-4848-B21E-03E054CAC640}"/>
    <hyperlink ref="M259" r:id="rId467" xr:uid="{9810BA43-BEAC-4520-8C37-D7C54DCCD7C5}"/>
    <hyperlink ref="M262" r:id="rId468" xr:uid="{69D3ED1F-5323-4E3E-B089-06FE981C861F}"/>
    <hyperlink ref="M263" r:id="rId469" xr:uid="{65886711-FED1-452B-8E2B-AF1A87E2ED2B}"/>
    <hyperlink ref="M264" r:id="rId470" xr:uid="{6FC3B9C8-81E7-46CB-A3C3-093D31243438}"/>
    <hyperlink ref="M265" r:id="rId471" xr:uid="{66CE6096-B1E1-45B1-9F50-5BD058B3E37C}"/>
    <hyperlink ref="M266" r:id="rId472" xr:uid="{DCBDEF8F-FE7D-48BA-B226-DC92F2DD443D}"/>
    <hyperlink ref="M269" r:id="rId473" xr:uid="{B09D9A0E-AF4A-45D4-8267-3FFFC15FC7B6}"/>
    <hyperlink ref="M272" r:id="rId474" xr:uid="{00722599-D13F-4236-9991-99F15E7A1515}"/>
    <hyperlink ref="M273" r:id="rId475" xr:uid="{C672B9F4-0C3D-492C-92C0-2325799D5C0E}"/>
    <hyperlink ref="M274" r:id="rId476" xr:uid="{109B4DC3-D5A3-43D3-B650-5052308BF2E6}"/>
    <hyperlink ref="M275" r:id="rId477" xr:uid="{372A5E25-ECDD-463D-B4F5-FF08B1C876D8}"/>
    <hyperlink ref="M277" r:id="rId478" xr:uid="{3BC7FAE8-F633-4AAA-8B48-19D943F6E39D}"/>
    <hyperlink ref="M283" r:id="rId479" xr:uid="{335BE46F-8337-418C-AA64-3C192A33AF28}"/>
    <hyperlink ref="O283" r:id="rId480" xr:uid="{8765FFA8-8976-44B9-AF36-2AEE623531A0}"/>
    <hyperlink ref="M284" r:id="rId481" xr:uid="{3CF7EA7D-7D0E-4C2C-8321-F7859AC63B20}"/>
    <hyperlink ref="M285" r:id="rId482" xr:uid="{727C5BA2-7844-47EF-90C2-259BE16548E3}"/>
    <hyperlink ref="O286" r:id="rId483" xr:uid="{284CE92D-1E7B-4AFA-B1FB-CE90FCE0376D}"/>
    <hyperlink ref="M286" r:id="rId484" xr:uid="{7DFC678F-9FCF-48B0-99DE-39F0636611B2}"/>
    <hyperlink ref="M288" r:id="rId485" xr:uid="{17475695-BAAD-4041-9890-166D7BBA0BA8}"/>
    <hyperlink ref="M290" r:id="rId486" xr:uid="{77300CA1-97E1-4E07-B9C1-6D1D526642CA}"/>
    <hyperlink ref="M292" r:id="rId487" xr:uid="{831C51F7-032F-484D-94DF-6878194E07C3}"/>
    <hyperlink ref="M293" r:id="rId488" xr:uid="{AC8F3C44-A1C3-4811-A29D-59ED9D17933D}"/>
    <hyperlink ref="M294" r:id="rId489" xr:uid="{E99122D8-1615-4197-98D9-37067BE8BABF}"/>
    <hyperlink ref="M295" r:id="rId490" xr:uid="{48387780-FA10-40B8-A4F1-C9B09C07E7D0}"/>
    <hyperlink ref="M296" r:id="rId491" xr:uid="{6CBBA606-E4FD-4260-AED3-22B76D102721}"/>
    <hyperlink ref="M297" r:id="rId492" xr:uid="{3D29C45A-B5F6-487E-8953-25B8134F2921}"/>
    <hyperlink ref="M298" r:id="rId493" xr:uid="{24B955F8-97DD-4D9D-B927-7C43B315D6C7}"/>
    <hyperlink ref="M300" r:id="rId494" xr:uid="{75F38E1C-0794-45E7-8E0F-B245045056D4}"/>
    <hyperlink ref="M301" r:id="rId495" xr:uid="{08CA625D-1841-4077-A055-112C348B73D4}"/>
    <hyperlink ref="M302" r:id="rId496" xr:uid="{DDE87CE1-2C22-4A6F-AFE3-E1F66E524F1D}"/>
    <hyperlink ref="M303" r:id="rId497" xr:uid="{E0BD87C4-33CC-4BD6-A5FD-8D0F351455D6}"/>
    <hyperlink ref="M304" r:id="rId498" xr:uid="{9AD75470-C3C3-4A59-95D6-9042137251C0}"/>
    <hyperlink ref="M305" r:id="rId499" xr:uid="{A23846C4-4C9F-472A-8EC5-4967D73D8E69}"/>
    <hyperlink ref="M306" r:id="rId500" xr:uid="{1605DAF2-52DB-4D8B-9B97-3F9EAC01467B}"/>
    <hyperlink ref="M308" r:id="rId501" xr:uid="{393635CD-17E1-49AE-A524-8BCB4A99A1D3}"/>
    <hyperlink ref="M313" r:id="rId502" xr:uid="{6A253F9E-E559-4B82-A488-D189E3F601AD}"/>
    <hyperlink ref="M314" r:id="rId503" xr:uid="{48C949ED-C524-4B16-851B-EED2A60E09B2}"/>
    <hyperlink ref="M319" r:id="rId504" xr:uid="{4ABA47A8-54C7-4FEC-B4AC-1BFA46325BA6}"/>
    <hyperlink ref="M320" r:id="rId505" xr:uid="{FDFA5189-4B7F-4144-B114-D98E7EEB9D63}"/>
    <hyperlink ref="M322" r:id="rId506" xr:uid="{2737D4C5-88F4-4EB0-A3AC-8988B4BC73FD}"/>
    <hyperlink ref="M324" r:id="rId507" xr:uid="{CBB81268-72FB-417F-8F0D-2ECAC090F55E}"/>
    <hyperlink ref="M328" r:id="rId508" xr:uid="{D3B72303-A652-4648-B208-6BBEDE424FE3}"/>
    <hyperlink ref="M329" r:id="rId509" xr:uid="{2333A849-6288-419A-A976-C58A0953F72E}"/>
    <hyperlink ref="M330" r:id="rId510" xr:uid="{5E3CC5E6-DA5B-4D73-8AA4-6033A045EC9C}"/>
    <hyperlink ref="M332" r:id="rId511" xr:uid="{C939093D-1616-4B15-9105-069CFC4762D2}"/>
    <hyperlink ref="M335" r:id="rId512" xr:uid="{2075191B-36B9-4220-9668-1EE11DF61DF6}"/>
    <hyperlink ref="M336" r:id="rId513" xr:uid="{B0ECED40-89EE-4458-A77E-C31F8BE7DDBF}"/>
    <hyperlink ref="M338" r:id="rId514" xr:uid="{AA4C6C72-62C8-474B-9C10-ED299A90B292}"/>
    <hyperlink ref="M339" r:id="rId515" xr:uid="{783DA869-3A5E-41B8-A6B2-D47772F98701}"/>
    <hyperlink ref="M340" r:id="rId516" xr:uid="{CAB7D2A6-B450-4A52-888D-D378DADF9904}"/>
    <hyperlink ref="M342" r:id="rId517" xr:uid="{115A5638-DCEF-4625-A5CC-2870B7CFAFAB}"/>
    <hyperlink ref="M351" r:id="rId518" xr:uid="{DB4429D3-DDC3-42E4-B529-34DD856D8A73}"/>
    <hyperlink ref="M383" r:id="rId519" xr:uid="{273B6BA9-E453-463A-BC1D-E0CEDA5078F6}"/>
    <hyperlink ref="M384" r:id="rId520" xr:uid="{B2E3150E-C5FC-4810-8DC7-177662DE5F4B}"/>
    <hyperlink ref="M385" r:id="rId521" xr:uid="{857BDECC-7DB1-440B-9EB8-9FADCB58C80E}"/>
    <hyperlink ref="M386" r:id="rId522" xr:uid="{7220E82A-86C5-4F88-86BF-A950D9308CAC}"/>
    <hyperlink ref="M388" r:id="rId523" xr:uid="{3C3BA3A7-F1EE-499F-B882-A13461C0BBA2}"/>
    <hyperlink ref="M393" r:id="rId524" xr:uid="{3F82D2E2-74A8-443A-8244-7B466D3D8E4A}"/>
    <hyperlink ref="M394" r:id="rId525" xr:uid="{ED268DDB-DE3D-47E0-B239-5AFAB681C3CB}"/>
    <hyperlink ref="M396" r:id="rId526" xr:uid="{D11D52DE-0B4C-4251-99E7-136D62324A1C}"/>
    <hyperlink ref="M397" r:id="rId527" xr:uid="{8DC96FED-E5FF-4A76-A7BD-896C3F0A0859}"/>
    <hyperlink ref="M401" r:id="rId528" xr:uid="{F483938D-B8C2-4E05-ABF2-58B78B4A9F76}"/>
    <hyperlink ref="M402" r:id="rId529" xr:uid="{97159E50-5708-49AB-A5FF-6F40080F12FE}"/>
    <hyperlink ref="M404" r:id="rId530" xr:uid="{B9251054-3AF6-4BB7-8626-729E0E9C4CC7}"/>
    <hyperlink ref="M406" r:id="rId531" xr:uid="{C8DD5F3B-0169-4BD8-9AA1-5E63EE697981}"/>
    <hyperlink ref="M407" r:id="rId532" xr:uid="{78399913-324C-44C8-B4B0-A08C327F89FD}"/>
    <hyperlink ref="M409" r:id="rId533" xr:uid="{FBAEEDCF-F2E9-4300-9BD3-70F47D5EA6BA}"/>
    <hyperlink ref="M410" r:id="rId534" xr:uid="{70307AFA-4BD0-46AB-9394-853B2349CCEE}"/>
    <hyperlink ref="M411" r:id="rId535" xr:uid="{F895A8E5-10FA-4B98-BA25-7AF02D702D9F}"/>
    <hyperlink ref="M412" r:id="rId536" xr:uid="{A16286C6-4326-403C-9FBE-C702AA7E24AC}"/>
    <hyperlink ref="M413" r:id="rId537" xr:uid="{2993E05A-F8BC-4064-B690-A09898134916}"/>
    <hyperlink ref="M414" r:id="rId538" xr:uid="{9DC281AC-2754-430E-91E8-97940524EAC8}"/>
    <hyperlink ref="M416" r:id="rId539" xr:uid="{ED30E5E2-481A-42C8-9C88-82D34CDF7294}"/>
    <hyperlink ref="M417" r:id="rId540" xr:uid="{471F7063-FFAD-456E-9A9A-2151C5E9A31A}"/>
    <hyperlink ref="M418" r:id="rId541" xr:uid="{79C02065-6C9B-4FB0-B7D9-B2C4D5A44384}"/>
    <hyperlink ref="M419" r:id="rId542" xr:uid="{30141560-4479-4E81-8B78-06152D9CED4B}"/>
    <hyperlink ref="M420" r:id="rId543" xr:uid="{260C7318-B16D-4DC8-BFF9-7C3BF01E4B19}"/>
    <hyperlink ref="M421" r:id="rId544" xr:uid="{FF73E283-0CAB-4A8B-BBC2-86D5D6023146}"/>
    <hyperlink ref="M422" r:id="rId545" xr:uid="{7D7E6845-F26A-4687-A4E1-2BABB9D2A412}"/>
    <hyperlink ref="M424" r:id="rId546" xr:uid="{C6FE6147-6A05-46E2-A952-F1318A11045B}"/>
    <hyperlink ref="M428" r:id="rId547" xr:uid="{D3E53891-38A9-4F6A-A2A6-A477E46D29C1}"/>
    <hyperlink ref="M429" r:id="rId548" xr:uid="{C6709CB3-3BE1-4443-83F6-6F754036BA4E}"/>
    <hyperlink ref="M432" r:id="rId549" xr:uid="{9B7950ED-F10E-4FFE-AE59-5C663BFCB3F1}"/>
    <hyperlink ref="M433" r:id="rId550" xr:uid="{F1DE9A7F-AA13-402F-A77D-5B7FF0F69B7B}"/>
    <hyperlink ref="M446" r:id="rId551" xr:uid="{3EA9790F-D7EE-47D6-AB2E-DBE4AB77C094}"/>
    <hyperlink ref="M448" r:id="rId552" xr:uid="{E642981E-F3C2-4BBE-8693-B2E728AED023}"/>
    <hyperlink ref="M449" r:id="rId553" xr:uid="{773C7C70-84AD-4942-A5A4-6916994981EF}"/>
    <hyperlink ref="M450" r:id="rId554" xr:uid="{A6906588-896C-4818-A69E-23BE056A26EF}"/>
    <hyperlink ref="M452" r:id="rId555" xr:uid="{B9F0EF3E-409C-49C1-97B0-6D0270D6C38F}"/>
    <hyperlink ref="M453" r:id="rId556" xr:uid="{564E2538-D410-479E-BEAA-0CA543BB7E01}"/>
    <hyperlink ref="M454" r:id="rId557" xr:uid="{B22F094A-CB80-4CD3-BF1E-EEA32AB3566C}"/>
    <hyperlink ref="M455" r:id="rId558" xr:uid="{69DA29D2-43AE-49C2-AE06-4265CD004B9E}"/>
    <hyperlink ref="M457" r:id="rId559" xr:uid="{A4A37BB1-0FA9-41F4-BE43-BA7AAA7E1DE2}"/>
    <hyperlink ref="M458" r:id="rId560" xr:uid="{D7065B19-9DA7-41F7-8D0B-CB73B4134EE1}"/>
    <hyperlink ref="M459" r:id="rId561" xr:uid="{411A609B-F804-4FAC-85E2-812A6E2DF214}"/>
    <hyperlink ref="M460" r:id="rId562" xr:uid="{CFC45939-EB60-4A6A-87EF-D09A96F04CEC}"/>
    <hyperlink ref="M461" r:id="rId563" xr:uid="{C3A8A1AC-1D18-4BB6-ACD9-52E80C6EE6D2}"/>
    <hyperlink ref="M463" r:id="rId564" xr:uid="{9C0518DF-F0AC-4585-9659-B891C7CAC190}"/>
    <hyperlink ref="M467" r:id="rId565" xr:uid="{29B37089-C3E2-4379-9BCC-AA3A56643A3E}"/>
    <hyperlink ref="M469" r:id="rId566" xr:uid="{283A8788-2B35-4E41-9499-5E81D79D5DDD}"/>
    <hyperlink ref="M470" r:id="rId567" xr:uid="{D8AF0791-9CBB-4108-B170-D9E91C49786E}"/>
    <hyperlink ref="M471" r:id="rId568" xr:uid="{76927E97-10C5-4BFE-AB3F-4DEE8A057277}"/>
    <hyperlink ref="M472" r:id="rId569" xr:uid="{AAE528F1-7E5F-496C-BC7D-430073C7C97B}"/>
    <hyperlink ref="M473" r:id="rId570" xr:uid="{1D5B2084-1A83-4055-B4E3-28F98B0BCB96}"/>
    <hyperlink ref="M480" r:id="rId571" xr:uid="{4049E8C3-08A9-4B39-94A7-F6E6534F9B48}"/>
    <hyperlink ref="M482" r:id="rId572" xr:uid="{425F678D-6A7F-4692-8791-7C86613EF84C}"/>
    <hyperlink ref="M483" r:id="rId573" xr:uid="{E8218AA2-FAB3-4DAF-9A69-9E299A2A8DED}"/>
    <hyperlink ref="M484" r:id="rId574" xr:uid="{C7AB3DF9-C04E-47CD-AF29-16DC7C7C344D}"/>
    <hyperlink ref="M486" r:id="rId575" xr:uid="{C60BAFCB-3A57-419A-93F5-A49D494DF3B7}"/>
    <hyperlink ref="M488" r:id="rId576" xr:uid="{02DE7AB1-9990-4F23-BB6A-2672DDE63FF0}"/>
    <hyperlink ref="M493" r:id="rId577" xr:uid="{FD591305-37AB-413E-9232-E95EEEFE32C0}"/>
    <hyperlink ref="M494" r:id="rId578" xr:uid="{5A8830C1-0494-4C4D-AFED-6CCA736284D0}"/>
    <hyperlink ref="M495" r:id="rId579" xr:uid="{F87451D2-14F2-4437-8450-2FBEA01080CD}"/>
    <hyperlink ref="M496" r:id="rId580" xr:uid="{16108467-70BC-4C5D-A03A-9D3C1780FD97}"/>
    <hyperlink ref="M497" r:id="rId581" xr:uid="{42B014FD-D31B-4D8D-AB19-1625B916274C}"/>
    <hyperlink ref="M502" r:id="rId582" xr:uid="{6755DD62-6214-4196-BC34-E724E5E50097}"/>
    <hyperlink ref="M504" r:id="rId583" xr:uid="{16C52645-EFB0-4B52-9BE1-A71263593FDA}"/>
    <hyperlink ref="M505" r:id="rId584" xr:uid="{576F3796-E58F-4F31-A9C2-8B195926CE4D}"/>
    <hyperlink ref="M506" r:id="rId585" xr:uid="{8E9D3DF2-DEC4-48E8-8929-163280FE4F92}"/>
    <hyperlink ref="M507" r:id="rId586" xr:uid="{949234EF-2E8D-474F-8E64-E41950451BC7}"/>
    <hyperlink ref="M508" r:id="rId587" xr:uid="{62DB63B2-8653-4F6F-90C0-71E177CD360F}"/>
    <hyperlink ref="M509" r:id="rId588" xr:uid="{89002514-D85A-4730-ADFC-E70D7C1482DA}"/>
    <hyperlink ref="M510" r:id="rId589" xr:uid="{45A9C0C0-5CBE-4225-9F91-354B2D0EBDAF}"/>
    <hyperlink ref="M511" r:id="rId590" xr:uid="{BB7D82C6-A17C-4F0B-AAD5-C93AC852A8F3}"/>
    <hyperlink ref="M512" r:id="rId591" xr:uid="{2ECEE899-E9D4-46C5-B66D-BFE60917EFEA}"/>
    <hyperlink ref="M514" r:id="rId592" xr:uid="{E1CBC1CB-C5F6-4A68-8455-EBB1983F6C15}"/>
    <hyperlink ref="M517" r:id="rId593" xr:uid="{EE4E27FA-AB1B-4F39-9E79-D88C346A7FDA}"/>
    <hyperlink ref="M518" r:id="rId594" xr:uid="{B6BAE624-4067-44C9-9359-718A7BC4934E}"/>
    <hyperlink ref="M520" r:id="rId595" xr:uid="{E00C02C2-494A-44AD-B274-811E2C9BFADE}"/>
    <hyperlink ref="M540" r:id="rId596" xr:uid="{CAC0CA77-052A-4DC0-A348-9505DE89C104}"/>
    <hyperlink ref="M541" r:id="rId597" xr:uid="{E1A51F4E-BD21-4412-B0B5-F7D4B85B92F4}"/>
    <hyperlink ref="M542" r:id="rId598" xr:uid="{D9D94944-42A4-46B4-9BEB-8FFA7F77BAF6}"/>
    <hyperlink ref="M543" r:id="rId599" xr:uid="{95ADDEBC-BF6D-470C-8369-1624316095D3}"/>
    <hyperlink ref="M544" r:id="rId600" xr:uid="{3555148F-A258-469F-9F5D-1AF3DC6C1195}"/>
    <hyperlink ref="M546" r:id="rId601" xr:uid="{5D818B1F-2CCE-467F-AA4F-CC223626FED1}"/>
    <hyperlink ref="M547" r:id="rId602" xr:uid="{7FF6EDB0-06B8-48E2-BE6C-0A21946EA373}"/>
    <hyperlink ref="M550" r:id="rId603" xr:uid="{5FE0EF29-DC5E-4746-9C81-3D15A84A9D23}"/>
    <hyperlink ref="M557" r:id="rId604" xr:uid="{63444DCE-1A8B-4BDE-9EF8-C8573C55744D}"/>
    <hyperlink ref="M558" r:id="rId605" xr:uid="{14B0B01A-CB8C-402B-BD04-8B4E7F4AB804}"/>
    <hyperlink ref="M559" r:id="rId606" xr:uid="{43F4F86A-6D18-4905-9A78-42F9FF487804}"/>
    <hyperlink ref="M560" r:id="rId607" xr:uid="{52AEB1CC-814B-4A50-AC39-F3D81E99DD43}"/>
    <hyperlink ref="M561" r:id="rId608" xr:uid="{84E2807D-DDE4-4034-8801-1944E5C1EA07}"/>
    <hyperlink ref="M563" r:id="rId609" xr:uid="{80BED12A-B868-4149-8C13-10107D237522}"/>
    <hyperlink ref="M564" r:id="rId610" xr:uid="{539C66DC-6A3A-479D-960A-B2F5A65A1E07}"/>
    <hyperlink ref="M565" r:id="rId611" xr:uid="{EDA4613D-BFF8-4F72-A305-B88D7026981E}"/>
    <hyperlink ref="M566" r:id="rId612" xr:uid="{D6C17370-D8CC-45CE-BE12-13FE9B0B1B8C}"/>
    <hyperlink ref="M567" r:id="rId613" xr:uid="{9D713F6F-1617-4DDE-AE90-20FA32B08657}"/>
    <hyperlink ref="M568" r:id="rId614" xr:uid="{7B42604F-2043-4772-A76F-635395037CCC}"/>
    <hyperlink ref="M569" r:id="rId615" xr:uid="{2456E0E8-3F52-4630-8E40-3C1B2547AC21}"/>
    <hyperlink ref="M570" r:id="rId616" xr:uid="{DE66A2B9-DFB5-4D64-9395-9B56A20C1583}"/>
    <hyperlink ref="M571" r:id="rId617" xr:uid="{68CC2CE6-7DD8-4FB8-A34D-E12BF29230F9}"/>
    <hyperlink ref="M572" r:id="rId618" xr:uid="{DEE90D32-D572-4020-852F-A4CFAEF786D7}"/>
    <hyperlink ref="M573" r:id="rId619" xr:uid="{9A9B947A-A9E1-4D42-859A-D0221F46A67F}"/>
    <hyperlink ref="M574" r:id="rId620" xr:uid="{08F3D76D-5B33-4816-915E-1899E096CC8F}"/>
    <hyperlink ref="M577" r:id="rId621" xr:uid="{56EC4926-DB48-4270-9F31-6977EADC6F54}"/>
    <hyperlink ref="M580" r:id="rId622" xr:uid="{801D3265-7A75-460A-8D26-D39DCDB486A3}"/>
    <hyperlink ref="M582" r:id="rId623" xr:uid="{A816F37E-3746-449D-88C5-A445CB787958}"/>
    <hyperlink ref="M583" r:id="rId624" xr:uid="{33C23E86-D3D6-4D27-8043-228630C8CDF5}"/>
    <hyperlink ref="M584" r:id="rId625" xr:uid="{8ABDD815-7FE7-4836-A3F4-4E643CA397D0}"/>
    <hyperlink ref="M585" r:id="rId626" xr:uid="{E47A7CE5-D454-4FF0-8891-D003A46B7198}"/>
    <hyperlink ref="M586" r:id="rId627" xr:uid="{062A9173-4B8B-4CF0-A44D-D85E5FAFF9E0}"/>
    <hyperlink ref="M587" r:id="rId628" xr:uid="{555A5DD4-DAE9-4779-B938-89FBD7F3C58B}"/>
    <hyperlink ref="M590" r:id="rId629" xr:uid="{09345405-D49B-4AFA-A73F-4DBBF03F9667}"/>
    <hyperlink ref="M591" r:id="rId630" xr:uid="{AAC678D3-FDF4-415E-849B-C2973B7D6D2E}"/>
    <hyperlink ref="M594" r:id="rId631" xr:uid="{1BD54AD3-AEE1-4117-BA86-DA71DA77AFE6}"/>
    <hyperlink ref="M597" r:id="rId632" xr:uid="{B316F833-96CF-4B50-86FD-B68D325BB808}"/>
    <hyperlink ref="M599" r:id="rId633" xr:uid="{B25CF0EB-9375-424A-A8F6-E56FA1239B3F}"/>
    <hyperlink ref="M600" r:id="rId634" xr:uid="{90A40E23-DA62-4321-91D4-6398BE6FAEB8}"/>
    <hyperlink ref="M605" r:id="rId635" xr:uid="{75B46A4C-4BC8-49C1-ACCC-B525327CD8F7}"/>
    <hyperlink ref="M606" r:id="rId636" xr:uid="{8048F13D-0CF8-4943-94D5-2D248FBC9CC8}"/>
    <hyperlink ref="M607" r:id="rId637" xr:uid="{53BBFA74-AB16-4E03-9F11-984D8B7ACAD5}"/>
    <hyperlink ref="M610" r:id="rId638" xr:uid="{CAE5CBF4-8EBC-4815-8256-13283AAE13B0}"/>
    <hyperlink ref="M612" r:id="rId639" xr:uid="{45B00AE1-8C7F-4E20-B4A1-79522C0559DC}"/>
    <hyperlink ref="M613" r:id="rId640" xr:uid="{ADEF5D0D-6ECF-4F82-81DB-C34ACA6601C9}"/>
    <hyperlink ref="M614" r:id="rId641" xr:uid="{14EF0D4A-5B58-4261-AF0D-A1280AC0A11F}"/>
    <hyperlink ref="M616" r:id="rId642" xr:uid="{BC9D218C-1578-496B-85C6-0ED41099660E}"/>
    <hyperlink ref="M617" r:id="rId643" xr:uid="{496E8B1B-8C67-4BF5-87E7-A8C33D86EE3C}"/>
    <hyperlink ref="M619" r:id="rId644" xr:uid="{26CFA4C7-723F-48FF-8B85-88A44AC19464}"/>
    <hyperlink ref="M622" r:id="rId645" xr:uid="{FCB3627C-7964-4A7F-8A4F-1438F4247097}"/>
    <hyperlink ref="M634" r:id="rId646" xr:uid="{5278E69B-EB41-438F-A69E-B71B3966603B}"/>
    <hyperlink ref="M636" r:id="rId647" xr:uid="{866FD651-BD84-4FEF-9F79-19EA44DFBA84}"/>
    <hyperlink ref="M637" r:id="rId648" xr:uid="{86AB5E16-D65E-41F5-AEC0-1A097BEF1176}"/>
    <hyperlink ref="M641" r:id="rId649" xr:uid="{F8F9F63A-FB47-4F59-80BB-A74C25C376BE}"/>
    <hyperlink ref="M646" r:id="rId650" xr:uid="{CE1DD040-36CD-47F0-8A15-8FB879B54118}"/>
    <hyperlink ref="M648" r:id="rId651" xr:uid="{A658D402-E28F-45D7-BA60-77BB00F3A716}"/>
    <hyperlink ref="M651" r:id="rId652" xr:uid="{E28EFA03-0569-4E23-A366-124494E0E193}"/>
    <hyperlink ref="M652" r:id="rId653" xr:uid="{2144631B-AFFE-4D08-A08F-5024B7CF5669}"/>
    <hyperlink ref="M653" r:id="rId654" xr:uid="{20B61F01-11C5-4211-912A-E9B7C5A3F626}"/>
    <hyperlink ref="M654" r:id="rId655" xr:uid="{91EB7D18-A905-492C-8BD9-9B8BAB426D67}"/>
    <hyperlink ref="M655" r:id="rId656" xr:uid="{10DEB696-ECE2-4BE2-B027-111DEFF1CA44}"/>
    <hyperlink ref="M656" r:id="rId657" xr:uid="{F04821A5-AECF-4905-B82B-EE2C38AEA133}"/>
    <hyperlink ref="M657" r:id="rId658" xr:uid="{4A7293AA-CE23-41A3-9AFA-563F3602863A}"/>
    <hyperlink ref="M658" r:id="rId659" xr:uid="{4FD57262-C764-478A-B641-3AD66259C94B}"/>
    <hyperlink ref="M661" r:id="rId660" xr:uid="{9016F175-0670-48CB-9D65-E6C993733B87}"/>
    <hyperlink ref="M664" r:id="rId661" xr:uid="{CD972019-AA47-40F6-8227-27120BA04F9A}"/>
    <hyperlink ref="M667" r:id="rId662" xr:uid="{E4A768B5-30DD-4946-BD3D-CE477F897929}"/>
    <hyperlink ref="M668" r:id="rId663" xr:uid="{867B977D-F30E-4A10-AA77-5ADCC3267AD4}"/>
    <hyperlink ref="M669" r:id="rId664" xr:uid="{43CC7B95-2054-4DB8-BBD2-567A8BE6D2AD}"/>
    <hyperlink ref="M671" r:id="rId665" xr:uid="{34A29554-4E0F-425C-A957-4CD6ED35A7A5}"/>
    <hyperlink ref="M674" r:id="rId666" xr:uid="{C945D8A7-8625-4763-8EF9-4D7AC9CDC0FA}"/>
    <hyperlink ref="M676" r:id="rId667" xr:uid="{56ABAFEC-D714-4269-BCD4-87ACB492C084}"/>
    <hyperlink ref="M679" r:id="rId668" xr:uid="{12B70EA9-1D3A-47CF-9FB5-23FD3AF16E73}"/>
    <hyperlink ref="M680" r:id="rId669" xr:uid="{5A68F143-3B86-44CA-A477-DE3144850C7C}"/>
    <hyperlink ref="M681" r:id="rId670" xr:uid="{0166ADF3-7058-4860-95A8-3CE376523234}"/>
    <hyperlink ref="M682" r:id="rId671" xr:uid="{3902AA4A-D8B8-4218-B25D-9AACFC2D46EA}"/>
    <hyperlink ref="M685" r:id="rId672" xr:uid="{C24856CB-6CEC-4A76-B7F5-E776538C65CB}"/>
    <hyperlink ref="M686" r:id="rId673" xr:uid="{F7DF6E3B-BB87-46A4-8A53-44E5C3B8AF03}"/>
    <hyperlink ref="M687" r:id="rId674" xr:uid="{9298B6C2-ED67-4022-B19F-3A97B9B1F080}"/>
    <hyperlink ref="M688" r:id="rId675" xr:uid="{E6555FA0-49A2-480C-9147-C871101BE13B}"/>
    <hyperlink ref="M690" r:id="rId676" xr:uid="{4F036E84-C8FD-4E14-B021-7819928007C0}"/>
    <hyperlink ref="M691" r:id="rId677" xr:uid="{6CCBAD1A-48DA-447E-A4F2-C6E8F62B15F7}"/>
    <hyperlink ref="M692" r:id="rId678" xr:uid="{08C36E97-5D1D-4259-B71E-F0EA865FB4CD}"/>
    <hyperlink ref="M693" r:id="rId679" xr:uid="{47A929C3-79E2-4C64-8A5C-3EE7BFE699D0}"/>
    <hyperlink ref="M695" r:id="rId680" xr:uid="{123FC40C-3AF0-49F9-B86E-FD76D9FFEF32}"/>
    <hyperlink ref="M696" r:id="rId681" xr:uid="{A6218EFB-385E-4A28-9281-B87F2A2A90F6}"/>
    <hyperlink ref="M700" r:id="rId682" xr:uid="{438645CD-C7F4-49B1-B5CA-3B71C0CB6505}"/>
    <hyperlink ref="M701" r:id="rId683" xr:uid="{BAB32F5E-6C14-4DBE-8047-C408BFC9FB81}"/>
    <hyperlink ref="M703" r:id="rId684" xr:uid="{B82772E0-09DA-468A-A460-66601EC9E1BF}"/>
    <hyperlink ref="M705" r:id="rId685" xr:uid="{E068BDA8-54D9-4E2F-A573-E3B9B5541D57}"/>
    <hyperlink ref="M707" r:id="rId686" xr:uid="{402FE81E-6944-44EC-8213-831E1A39B9A5}"/>
    <hyperlink ref="M710" r:id="rId687" xr:uid="{73375ADB-DA65-4E1A-97F2-61E578ADAB75}"/>
    <hyperlink ref="M711" r:id="rId688" xr:uid="{76E7D118-C9F5-43CC-A60A-98A8D75ECA69}"/>
    <hyperlink ref="M712" r:id="rId689" xr:uid="{B5378879-4C1E-43CB-9FF6-DBC231CD5CBB}"/>
    <hyperlink ref="M713" r:id="rId690" xr:uid="{7327DBF1-C0E9-4F07-A275-7488CC88B3B0}"/>
    <hyperlink ref="M714" r:id="rId691" xr:uid="{759D1E10-4E4D-4D56-9CC4-2C7B7A1AD13B}"/>
    <hyperlink ref="M715" r:id="rId692" xr:uid="{C0F4BB5C-A444-41AA-A372-3310DAA34CC9}"/>
    <hyperlink ref="M716" r:id="rId693" xr:uid="{0BCD3F3F-D076-4338-BFA0-2081EF76A500}"/>
    <hyperlink ref="M717" r:id="rId694" xr:uid="{1EF66280-3BAC-4717-B942-BDF1CB3AB762}"/>
    <hyperlink ref="M719" r:id="rId695" xr:uid="{5A0EFAE2-84E7-4A39-89E1-598ECE790D1F}"/>
    <hyperlink ref="M722" r:id="rId696" xr:uid="{7AB63824-EE64-49A5-B6AE-EC96099E0716}"/>
    <hyperlink ref="M723" r:id="rId697" xr:uid="{6AADE1BE-1A4E-44CF-8CF9-39685DCA0E90}"/>
    <hyperlink ref="M724" r:id="rId698" xr:uid="{6003D9FE-72C6-4909-944F-3B4E487CECED}"/>
    <hyperlink ref="M725" r:id="rId699" xr:uid="{BF452A5C-A11A-4923-8F4B-713661D1C3D1}"/>
    <hyperlink ref="M726" r:id="rId700" xr:uid="{86ED9E9D-F2A2-4D4E-9E76-FFD11978303F}"/>
    <hyperlink ref="M727" r:id="rId701" xr:uid="{FB6EE524-3F2A-4D62-89A4-79B5938B3336}"/>
    <hyperlink ref="M728" r:id="rId702" xr:uid="{90D0E3DF-0073-42A8-B406-648E5149D6F2}"/>
    <hyperlink ref="M729" r:id="rId703" xr:uid="{99AFA8FE-FA1C-4C5C-AF81-DE9CB2A731CB}"/>
    <hyperlink ref="M730" r:id="rId704" xr:uid="{2BACAED6-7F25-49D6-900C-6269C62F55B8}"/>
    <hyperlink ref="M731" r:id="rId705" xr:uid="{2444AC56-6F24-4A42-A3E4-4D211E2E46DA}"/>
    <hyperlink ref="M732" r:id="rId706" xr:uid="{45A77EBD-C8FC-45DF-9025-730FC81D3A8A}"/>
    <hyperlink ref="M741" r:id="rId707" xr:uid="{02F75F3A-6FD2-4DF1-BF4F-5F9E9FFEDA03}"/>
    <hyperlink ref="M742" r:id="rId708" xr:uid="{7B57DC11-7654-4367-8205-90A1D77EBDD6}"/>
    <hyperlink ref="M745" r:id="rId709" xr:uid="{C537876B-28B2-403C-B580-7F6431E71789}"/>
    <hyperlink ref="M747" r:id="rId710" xr:uid="{139CDBD4-84E5-4BCE-9AAD-737FB96D4F6B}"/>
    <hyperlink ref="M759" r:id="rId711" xr:uid="{680AEDBC-9A9D-4DE7-9D58-69214B2B106E}"/>
    <hyperlink ref="M760" r:id="rId712" xr:uid="{96E1DD44-502A-4735-B23D-7ED038879163}"/>
    <hyperlink ref="M762" r:id="rId713" xr:uid="{BD282706-99AB-4D5A-81EA-6BCC3456B428}"/>
    <hyperlink ref="M763" r:id="rId714" xr:uid="{B1631231-8EB4-4023-8B05-1A41921E9A54}"/>
    <hyperlink ref="M764" r:id="rId715" xr:uid="{7EF8A6D1-2C31-4401-BC40-7B809F373000}"/>
    <hyperlink ref="M765" r:id="rId716" xr:uid="{22280F45-9AF4-4F61-B52E-817312926EA4}"/>
    <hyperlink ref="M770" r:id="rId717" xr:uid="{C1A20373-D79E-4F1C-8193-289619E19A3B}"/>
    <hyperlink ref="M771" r:id="rId718" xr:uid="{23F0A0D7-FD9C-4EB5-890D-F39AFA99339D}"/>
    <hyperlink ref="M774" r:id="rId719" xr:uid="{6A39C193-FD6C-444C-ACBB-B46727F7A8BC}"/>
    <hyperlink ref="M776" r:id="rId720" xr:uid="{EADC386D-795B-49B6-AF12-DC9C5A061E62}"/>
    <hyperlink ref="M777" r:id="rId721" xr:uid="{63A1E8A8-A935-40BE-8389-CE9167F7BA20}"/>
    <hyperlink ref="M779" r:id="rId722" xr:uid="{B708D19D-066C-4536-9ACE-6BF947404BD3}"/>
    <hyperlink ref="M780" r:id="rId723" xr:uid="{787550E5-DE60-4370-A4C6-AF9F66EEE370}"/>
    <hyperlink ref="M782" r:id="rId724" xr:uid="{8106F4B0-2FEB-41B0-8043-8EC4559C133E}"/>
    <hyperlink ref="M785" r:id="rId725" xr:uid="{878933FA-DB66-4B19-8207-26AC34E35BCD}"/>
    <hyperlink ref="M787" r:id="rId726" xr:uid="{DF28F496-3FA2-4FA6-91DC-B5019DBF998A}"/>
    <hyperlink ref="M788" r:id="rId727" xr:uid="{E7146395-A61B-4BD5-8680-CF2933F53597}"/>
    <hyperlink ref="M789" r:id="rId728" xr:uid="{29042664-7008-4784-858F-BD72ADDF2EAE}"/>
    <hyperlink ref="M790" r:id="rId729" xr:uid="{B4D244BE-A7D7-41F0-B4C6-27DAC1EEFE5D}"/>
    <hyperlink ref="M791" r:id="rId730" xr:uid="{4BBE22F5-C883-4A65-87F3-8F095E66B49C}"/>
    <hyperlink ref="M795" r:id="rId731" xr:uid="{77CFA385-280C-4B94-928F-E8E93DAD6A64}"/>
    <hyperlink ref="M797" r:id="rId732" xr:uid="{E82FA4DD-CB6A-4936-99B2-F1682EDD6253}"/>
    <hyperlink ref="M799" r:id="rId733" xr:uid="{2D4F1A8A-416A-4AE1-B1CD-952611C04AE8}"/>
    <hyperlink ref="M800" r:id="rId734" xr:uid="{0C8DAEA6-522F-4782-8755-627435656C9F}"/>
    <hyperlink ref="M801" r:id="rId735" xr:uid="{38BA2456-583E-48B0-92CD-19F24B044EF8}"/>
    <hyperlink ref="M802" r:id="rId736" xr:uid="{E2059D6F-2566-4A73-873C-48B1208EF583}"/>
    <hyperlink ref="M803" r:id="rId737" xr:uid="{F8127E8A-F9DD-445A-95C6-148A5B8E0157}"/>
    <hyperlink ref="M805" r:id="rId738" xr:uid="{87E5587A-47B0-40FC-92A5-1827D949407B}"/>
    <hyperlink ref="M806" r:id="rId739" xr:uid="{A1620AFA-E148-4C45-AB0F-62F00DFF5B5D}"/>
    <hyperlink ref="M809" r:id="rId740" xr:uid="{70BE9DC2-179C-4203-A3CF-9F9F789179FC}"/>
    <hyperlink ref="M810" r:id="rId741" xr:uid="{84989314-0886-4A33-8D12-5FE69694A0CF}"/>
    <hyperlink ref="M811" r:id="rId742" xr:uid="{34F5F008-BD61-43FD-9848-07540FC1C822}"/>
    <hyperlink ref="M812" r:id="rId743" xr:uid="{344D3B46-F5B3-4D11-9522-736F29294BBE}"/>
    <hyperlink ref="M817" r:id="rId744" xr:uid="{CD2C019C-BB42-4547-89C4-654517C9F6C0}"/>
    <hyperlink ref="M818" r:id="rId745" xr:uid="{6CFB3747-4DFB-4E53-8A57-1FF63AB75171}"/>
    <hyperlink ref="M819" r:id="rId746" xr:uid="{E3A22B69-5F2C-429B-AFAB-F4E24FB81765}"/>
    <hyperlink ref="M821" r:id="rId747" xr:uid="{DE532641-76B3-48C0-ABD2-8B847A8780C4}"/>
    <hyperlink ref="M823" r:id="rId748" xr:uid="{642C611E-A879-41CB-81DE-B269C733DE91}"/>
    <hyperlink ref="M824" r:id="rId749" xr:uid="{EACE7B71-949B-4293-84C5-9BCB8CA270CE}"/>
    <hyperlink ref="M825" r:id="rId750" xr:uid="{9EE96E5F-76D0-40FE-8EB4-DB379E571609}"/>
    <hyperlink ref="M828" r:id="rId751" xr:uid="{C5F2AC5E-A083-419B-993B-1DB88123475E}"/>
    <hyperlink ref="M829" r:id="rId752" xr:uid="{310B159E-AC36-4DF1-930A-31600364E63C}"/>
    <hyperlink ref="M831" r:id="rId753" xr:uid="{2B8E2E24-B86E-47CA-8195-EB53020D7E4D}"/>
    <hyperlink ref="M833" r:id="rId754" xr:uid="{4B5BEE8D-CF1E-4E23-BA37-0971DD53086C}"/>
    <hyperlink ref="M837" r:id="rId755" xr:uid="{36F79552-AA48-437B-9F66-4B824FC10EC3}"/>
    <hyperlink ref="M838" r:id="rId756" xr:uid="{5B1EAAE6-6395-4DD1-BE47-94FEA9729B28}"/>
    <hyperlink ref="M839" r:id="rId757" xr:uid="{94C6CA75-0409-4696-B99C-AE0A821F6305}"/>
    <hyperlink ref="M840" r:id="rId758" xr:uid="{961E218B-464C-4EB0-8C33-77486CEDF156}"/>
    <hyperlink ref="M841" r:id="rId759" xr:uid="{C34A8605-3BEE-46E7-819F-E64FC3EAF253}"/>
    <hyperlink ref="M842" r:id="rId760" xr:uid="{5FD4ACF2-F8EE-48A5-8742-FD3D6F9BD2B2}"/>
    <hyperlink ref="M843" r:id="rId761" xr:uid="{895A2FD7-E2B9-4052-B3E1-E88CC8B2099E}"/>
    <hyperlink ref="M844" r:id="rId762" xr:uid="{7315A545-B3A8-47D5-ACAD-3321500BBDD2}"/>
    <hyperlink ref="M846" r:id="rId763" xr:uid="{149A2087-9D5F-4004-92DD-BD184F851937}"/>
    <hyperlink ref="M849" r:id="rId764" xr:uid="{69B354BC-D8B0-4696-974D-B2886A175512}"/>
    <hyperlink ref="M851" r:id="rId765" xr:uid="{C7D3DDDD-ECFE-46AA-904B-65AEC6860A85}"/>
    <hyperlink ref="M856" r:id="rId766" xr:uid="{67BBC60E-C76B-4F80-BE2C-EC1C7C36F7D1}"/>
    <hyperlink ref="M857" r:id="rId767" xr:uid="{D157821D-1DF3-490A-A3B2-2E94651F9F56}"/>
    <hyperlink ref="M859" r:id="rId768" xr:uid="{739B9AB1-406C-4D51-8F42-42047470CE76}"/>
    <hyperlink ref="M1064" r:id="rId769" xr:uid="{3FB29A4D-3E85-4B79-BB09-C5CD159FB325}"/>
    <hyperlink ref="M1116" r:id="rId770" xr:uid="{7EE37372-D485-4700-B89E-56CC1E564D4F}"/>
    <hyperlink ref="M1117" r:id="rId771" xr:uid="{3933071B-1A9A-4F6B-B886-7EFBF7CD2E54}"/>
    <hyperlink ref="M1119" r:id="rId772" xr:uid="{A52CE9C6-B261-42CB-A3DD-6CD55829FF18}"/>
    <hyperlink ref="M1120" r:id="rId773" xr:uid="{C44D7710-A4DC-43F2-B6C5-94397E4A8A5E}"/>
    <hyperlink ref="M1123" r:id="rId774" xr:uid="{FE5FFBD2-F393-4A6F-9BB7-BB840547BBB7}"/>
    <hyperlink ref="M1126" r:id="rId775" xr:uid="{D09518BC-7AFC-488C-B897-AA8BEB3A8BA3}"/>
    <hyperlink ref="M1127" r:id="rId776" xr:uid="{7D331F93-5E21-48BD-9EF3-B6A08AAF985C}"/>
    <hyperlink ref="M1130" r:id="rId777" xr:uid="{DAAC1A98-4060-4D4D-AA0B-C26E3C0732B5}"/>
    <hyperlink ref="M1131" r:id="rId778" xr:uid="{5DE1383B-DF95-4DDF-952D-B477C79ED56A}"/>
    <hyperlink ref="M1132" r:id="rId779" xr:uid="{5A54B7A6-ABCE-461A-93C4-1F5865D3EC82}"/>
    <hyperlink ref="M1133" r:id="rId780" xr:uid="{7BE80A78-5CBB-4028-992C-907D3C3E387A}"/>
    <hyperlink ref="M1134" r:id="rId781" xr:uid="{75489CE7-9B87-4D95-9BD3-40FF014C5F1F}"/>
    <hyperlink ref="M1135" r:id="rId782" xr:uid="{9D949E54-FE0E-42AA-B413-EFFAC3533922}"/>
    <hyperlink ref="M1136" r:id="rId783" xr:uid="{EBDB0D7B-B8BA-443D-9B00-0806F4D1EB66}"/>
    <hyperlink ref="M1137" r:id="rId784" xr:uid="{71852915-CF45-453F-B52F-9EAD765BC185}"/>
    <hyperlink ref="M1140" r:id="rId785" xr:uid="{17EA449E-333C-4C94-88F4-C89E1D536EB0}"/>
    <hyperlink ref="M1141" r:id="rId786" xr:uid="{D8FABAC0-F8DA-46BD-BBAD-4D7F5FEE0B60}"/>
    <hyperlink ref="M1142" r:id="rId787" xr:uid="{BCD872F5-E0C9-40D2-9DF2-F8E131A129CB}"/>
    <hyperlink ref="M1143" r:id="rId788" xr:uid="{CE63FA8E-D76C-4059-B935-CA9973D17691}"/>
    <hyperlink ref="M1145" r:id="rId789" xr:uid="{F389DFFE-B7C7-4828-B55B-CB1C6715186B}"/>
    <hyperlink ref="M1146" r:id="rId790" xr:uid="{36644432-AEFD-43E0-8322-250F411E47D7}"/>
    <hyperlink ref="M1147" r:id="rId791" xr:uid="{44F5F99E-5592-4D45-98B4-1BEAA1E8116B}"/>
    <hyperlink ref="M1149" r:id="rId792" xr:uid="{DC0B6B89-89CB-438C-B0CC-82AD50845020}"/>
    <hyperlink ref="M1150" r:id="rId793" xr:uid="{19C18C71-896E-499D-A2E8-15835BF673E5}"/>
    <hyperlink ref="M1152" r:id="rId794" xr:uid="{5569E572-F083-4393-B916-F6B5070236AD}"/>
    <hyperlink ref="M1153" r:id="rId795" xr:uid="{0F1D65CA-65FD-496F-9165-2A5C5CFBE712}"/>
    <hyperlink ref="M1155" r:id="rId796" xr:uid="{D366F877-487A-4B78-BF82-B566D933879B}"/>
    <hyperlink ref="M1156" r:id="rId797" xr:uid="{8198FE8A-B4EA-41B4-B9A1-FB2A73307E4B}"/>
    <hyperlink ref="M1159" r:id="rId798" xr:uid="{A374B1CB-76EE-4AA5-85C0-170E9414B341}"/>
    <hyperlink ref="M1160" r:id="rId799" xr:uid="{7D3D6612-3013-497A-8508-F9716824DD0E}"/>
    <hyperlink ref="M1161" r:id="rId800" xr:uid="{5B14A9F5-F277-4F06-8129-EB256CEC7CB8}"/>
    <hyperlink ref="M1165" r:id="rId801" xr:uid="{7ACD2EFC-B94D-47BF-99A5-6B8A4815B31C}"/>
    <hyperlink ref="M1166" r:id="rId802" xr:uid="{7B83EF9C-5B4A-4D39-BEA4-F0E3BE4C8CE7}"/>
    <hyperlink ref="M1169" r:id="rId803" xr:uid="{215BCF47-0E61-4087-9BE3-A3A2CA4F27C6}"/>
    <hyperlink ref="M1171" r:id="rId804" xr:uid="{FBFF52FC-7E7E-48FA-83FF-BF7362C089A5}"/>
    <hyperlink ref="M1172" r:id="rId805" xr:uid="{F2F52BF6-350C-430A-BAAB-0E07FC4EE76A}"/>
    <hyperlink ref="M1176" r:id="rId806" xr:uid="{BADEABF6-05B5-44DB-8423-00D5F901D918}"/>
    <hyperlink ref="M1177" r:id="rId807" xr:uid="{49CADC6A-DEE5-46F5-8472-CA57655C87BD}"/>
    <hyperlink ref="M1182" r:id="rId808" xr:uid="{4C2A784E-5D0C-4B71-B9BF-0BA609DBEFB0}"/>
    <hyperlink ref="M1183" r:id="rId809" xr:uid="{1B12AFCB-737F-41AB-8F70-F62D4BDAD9F4}"/>
    <hyperlink ref="M1185" r:id="rId810" xr:uid="{69CA830E-9125-4282-87B0-0F4B9CFDD16A}"/>
    <hyperlink ref="M1191" r:id="rId811" xr:uid="{ECB7759C-D857-4ED0-8097-F6B7C9539F39}"/>
    <hyperlink ref="M1192" r:id="rId812" xr:uid="{0492A9A9-EC57-4FC1-99F6-12AEEE975DCF}"/>
    <hyperlink ref="M1193" r:id="rId813" xr:uid="{02EECECA-11A8-43A1-AD2E-9A91BCC6AE43}"/>
    <hyperlink ref="M1196" r:id="rId814" xr:uid="{457BD242-05C0-4F19-BB04-50FC751C0999}"/>
    <hyperlink ref="M1197" r:id="rId815" xr:uid="{0647B869-B44C-4279-A975-DD3470441D7A}"/>
    <hyperlink ref="M1198" r:id="rId816" xr:uid="{7BCA15E5-FE27-4AF1-96E8-DF34DB18E78C}"/>
    <hyperlink ref="M1199" r:id="rId817" xr:uid="{61818599-C2E0-41C7-B2FF-1C17034C2FFA}"/>
    <hyperlink ref="M1201" r:id="rId818" xr:uid="{8FABFF40-5443-4695-9F7B-4F352B47E91C}"/>
    <hyperlink ref="M1204" r:id="rId819" xr:uid="{91113C5B-AF68-4B81-88C7-35A974B04959}"/>
    <hyperlink ref="M1205" r:id="rId820" xr:uid="{AB0A4B2B-66A1-49CA-863C-4D24E9F61B3B}"/>
    <hyperlink ref="M1207" r:id="rId821" xr:uid="{78F28822-DAF8-4033-8143-6718102D0FB8}"/>
    <hyperlink ref="M1208" r:id="rId822" xr:uid="{D3580B51-9CA1-40A6-94E2-2C6E245B6DA0}"/>
    <hyperlink ref="M1210" r:id="rId823" xr:uid="{168498C1-75A3-46EF-B68C-A11D4FC442CF}"/>
    <hyperlink ref="M1211" r:id="rId824" xr:uid="{BF3CC294-03D3-4F19-8454-E47B14E22435}"/>
    <hyperlink ref="M1223" r:id="rId825" xr:uid="{8DB4CCF2-6356-4327-A1D2-2765EEA98B01}"/>
    <hyperlink ref="M1226" r:id="rId826" xr:uid="{692A90CA-AA63-4273-A812-5E42540A4335}"/>
    <hyperlink ref="M1227" r:id="rId827" xr:uid="{CF52EFB4-A18C-4A8D-AF91-9FC5E86C69EB}"/>
    <hyperlink ref="M1228" r:id="rId828" xr:uid="{E3595A96-B795-47FA-ABB0-A209F6EB4ED2}"/>
    <hyperlink ref="M1229" r:id="rId829" xr:uid="{C261A6F2-340E-45F8-AB77-104802534C4E}"/>
    <hyperlink ref="M1230" r:id="rId830" xr:uid="{6ED35572-2F6F-4742-8DAF-28CA2CCE7030}"/>
    <hyperlink ref="M1232" r:id="rId831" xr:uid="{F21622BF-9949-4F35-9829-65190A9B1840}"/>
    <hyperlink ref="M1233" r:id="rId832" xr:uid="{28409810-5162-43B4-9D9C-44A4E38F6468}"/>
    <hyperlink ref="M1234" r:id="rId833" xr:uid="{89B6D22A-B55A-4B22-8188-677E01C5872F}"/>
    <hyperlink ref="M1236" r:id="rId834" xr:uid="{870A9309-3FF6-484C-84CA-268B26ED5134}"/>
    <hyperlink ref="M1238" r:id="rId835" xr:uid="{FEA87A3D-D2E6-437D-8AD4-D9226346F695}"/>
    <hyperlink ref="M1239" r:id="rId836" xr:uid="{DBC665DF-A797-4BE2-ACA6-9E28BF092619}"/>
    <hyperlink ref="M1241" r:id="rId837" xr:uid="{CBF92729-4D75-4BD6-8E34-7A7E4B12599D}"/>
    <hyperlink ref="M1243" r:id="rId838" xr:uid="{BE59E428-8782-49B2-A1AF-EEAABDC4A1F1}"/>
    <hyperlink ref="M1244" r:id="rId839" xr:uid="{01DDCEB5-9716-4622-B283-77DF2CBD91FA}"/>
    <hyperlink ref="M1246" r:id="rId840" xr:uid="{1788A0DB-5AA3-46F5-8234-07F3FADC8B3C}"/>
    <hyperlink ref="M1248" r:id="rId841" xr:uid="{2F930283-E451-49E8-BBD4-9E2AFEF82948}"/>
    <hyperlink ref="M1251" r:id="rId842" xr:uid="{6920346C-0AEA-4FFC-B227-2D6DF1FD28F8}"/>
    <hyperlink ref="M1252" r:id="rId843" xr:uid="{338EE60A-4F76-49BC-BE1D-B39347858F2F}"/>
    <hyperlink ref="M1253" r:id="rId844" xr:uid="{B5C32F73-A0B5-425B-B305-F9A18326C1CC}"/>
    <hyperlink ref="M1254" r:id="rId845" xr:uid="{DC36C6F9-7DEB-44EE-BABD-8FF982BFDD46}"/>
    <hyperlink ref="M1255" r:id="rId846" xr:uid="{DA5FD618-8FBB-4232-B227-FE9408BF8585}"/>
    <hyperlink ref="M1257" r:id="rId847" xr:uid="{F01093E7-5F56-46E5-ADE1-69A16316633C}"/>
    <hyperlink ref="M1258" r:id="rId848" xr:uid="{7137CA27-C9BD-467D-8CFE-2CDB2BCAF6D4}"/>
    <hyperlink ref="M1261" r:id="rId849" xr:uid="{2D7616B2-719B-4DB1-8433-8FCC5334F8FC}"/>
    <hyperlink ref="M1262" r:id="rId850" xr:uid="{ECAAA127-DFA4-4AD5-AE48-897E6662E0C0}"/>
    <hyperlink ref="M1263" r:id="rId851" xr:uid="{47CEFF16-E4CC-46A8-AB39-D7E09468FC23}"/>
    <hyperlink ref="M1264" r:id="rId852" xr:uid="{32AF596D-E1E0-4541-BCA8-991083B06EA8}"/>
    <hyperlink ref="M1265" r:id="rId853" xr:uid="{DEB2D7AC-BAE6-4E33-B8E3-EF214B7F9FFF}"/>
    <hyperlink ref="M1267" r:id="rId854" xr:uid="{80FA044D-F65D-404D-B609-367A82EE748E}"/>
    <hyperlink ref="M1268" r:id="rId855" xr:uid="{80E0EC08-3D66-4729-BC01-7BFE373870F9}"/>
    <hyperlink ref="M1270" r:id="rId856" xr:uid="{B4EF172B-7EC2-464F-842C-FFB5999AFB04}"/>
    <hyperlink ref="M1271" r:id="rId857" xr:uid="{B3868782-62FB-491E-996D-9D054716A3EC}"/>
    <hyperlink ref="M1272" r:id="rId858" xr:uid="{DB8F618A-423C-4FD1-96A6-DB0BFB5C1176}"/>
    <hyperlink ref="M1273" r:id="rId859" xr:uid="{FDE76736-E04A-4009-8679-9555D8695D4D}"/>
    <hyperlink ref="M1274" r:id="rId860" xr:uid="{0E3AE25C-FEE8-4BA7-A881-FCFBB6EE0392}"/>
    <hyperlink ref="M1277" r:id="rId861" xr:uid="{0A83AFA0-90CD-42BD-BA4D-C43422691715}"/>
    <hyperlink ref="M1281" r:id="rId862" xr:uid="{FF64C782-171B-407B-9E46-235CA11ED23D}"/>
    <hyperlink ref="M1284" r:id="rId863" xr:uid="{444DA2B7-08D8-46DF-9772-C1B1A79DDAE4}"/>
    <hyperlink ref="M1285" r:id="rId864" xr:uid="{E8E0185B-7222-437A-A9C3-22609E705E8C}"/>
    <hyperlink ref="M1286" r:id="rId865" xr:uid="{03B05900-2E2C-4A8B-990A-87777F533546}"/>
    <hyperlink ref="M1287" r:id="rId866" xr:uid="{0A5C051D-789B-4332-955E-8B43F090AF41}"/>
    <hyperlink ref="M1289" r:id="rId867" xr:uid="{3AA9E27E-42B7-48D5-BA69-C02C2E4C9AA8}"/>
    <hyperlink ref="M1292" r:id="rId868" xr:uid="{1D3B305E-A01C-4480-8313-B849660228B0}"/>
    <hyperlink ref="M1295" r:id="rId869" xr:uid="{7606A98B-AADE-4A72-B6DD-58B4C977B972}"/>
    <hyperlink ref="M1297" r:id="rId870" xr:uid="{875F8B5B-B3F1-40D0-83C8-D2D0BFE13B8D}"/>
    <hyperlink ref="M1298" r:id="rId871" xr:uid="{1D30E74D-08C0-44AE-96DC-B46D4390356B}"/>
    <hyperlink ref="M1299" r:id="rId872" xr:uid="{12C26CED-6015-49D5-B322-2B20F60AFB06}"/>
    <hyperlink ref="M1300" r:id="rId873" xr:uid="{5C0D8EEB-3B14-4DB1-BFCF-AA36072D48E9}"/>
    <hyperlink ref="M1301" r:id="rId874" xr:uid="{F3C9479B-846F-47C8-877B-8A21B04EA2C3}"/>
    <hyperlink ref="M1303" r:id="rId875" xr:uid="{87C95693-8AB6-4CFA-8642-B901AE8FF1C7}"/>
    <hyperlink ref="M1304" r:id="rId876" xr:uid="{30EEDA7E-C86F-4CA3-B364-BF40EF4CFF49}"/>
    <hyperlink ref="M1307" r:id="rId877" xr:uid="{3A901657-3D43-40E5-AA62-399C4EB9E105}"/>
    <hyperlink ref="M1308" r:id="rId878" xr:uid="{26B16ABC-E296-4A13-A8C8-FFFEF46F302F}"/>
    <hyperlink ref="M1311" r:id="rId879" xr:uid="{04C97A84-DC00-48F8-963A-0C72488E995A}"/>
    <hyperlink ref="M1312" r:id="rId880" xr:uid="{4EE770BB-FB2E-46F5-B799-76D8402668B3}"/>
    <hyperlink ref="M1313" r:id="rId881" xr:uid="{25092756-B141-44DB-955E-94DB9FDBDBBF}"/>
    <hyperlink ref="M1314" r:id="rId882" xr:uid="{9CDE7F0B-3644-427C-8434-6F062D0991B3}"/>
    <hyperlink ref="M1317" r:id="rId883" xr:uid="{5D826A3F-1B05-452A-A499-86E63E7FA884}"/>
    <hyperlink ref="M1318" r:id="rId884" xr:uid="{1D3975B0-95BD-44EB-8421-12A7E81A077C}"/>
    <hyperlink ref="M1321" r:id="rId885" xr:uid="{A2EB2726-B33A-4EF2-8D9B-708D617A2636}"/>
    <hyperlink ref="M1322" r:id="rId886" xr:uid="{56FDC5DE-33CE-4AAE-9A75-D04922551895}"/>
    <hyperlink ref="M1323" r:id="rId887" xr:uid="{8ABC91DA-2B56-44BF-901A-C12CD00FFE12}"/>
    <hyperlink ref="M1324" r:id="rId888" xr:uid="{EE728FD7-F02E-4808-B72F-AC6A0803016F}"/>
    <hyperlink ref="M1325" r:id="rId889" xr:uid="{0F8C5155-0D03-4571-B844-EFD63AF657FD}"/>
    <hyperlink ref="M1326" r:id="rId890" xr:uid="{1B7DD8E0-F521-468A-867B-580ABA6419A5}"/>
    <hyperlink ref="M1327" r:id="rId891" xr:uid="{DA925736-BD2E-4011-B4D6-39F568646B5C}"/>
    <hyperlink ref="M1328" r:id="rId892" xr:uid="{D0EFE101-E6A7-4EC2-9A83-3A34E76C6264}"/>
    <hyperlink ref="M1331" r:id="rId893" xr:uid="{D1886F40-7A6C-44AF-AE00-C60CAE639C29}"/>
    <hyperlink ref="M1332" r:id="rId894" xr:uid="{69B8F1E8-B12B-48AE-B090-6F8C1408EB0E}"/>
    <hyperlink ref="M1333" r:id="rId895" xr:uid="{8A1FBDD8-ABB0-4023-9B47-BEDD36587228}"/>
    <hyperlink ref="M1334" r:id="rId896" xr:uid="{A19CBD54-4BDF-45FD-A5C8-A6ADF2C82392}"/>
    <hyperlink ref="M1337" r:id="rId897" xr:uid="{808DE4FB-5F3A-4A40-B835-54130F2D692A}"/>
    <hyperlink ref="M1338" r:id="rId898" xr:uid="{B78C16DF-B7BF-48E9-BA8C-0863FDCA4943}"/>
    <hyperlink ref="M1340" r:id="rId899" xr:uid="{A669CEFC-3A15-4E70-966F-134C2D3689D4}"/>
    <hyperlink ref="M1341" r:id="rId900" xr:uid="{3EB96FE6-8257-4961-A283-C4A769743085}"/>
    <hyperlink ref="M1343" r:id="rId901" xr:uid="{19F0BFCA-37F4-4EF5-B92C-4C6CA55F47AE}"/>
    <hyperlink ref="M1344" r:id="rId902" xr:uid="{888E7480-33AB-477D-B06D-A13F0ACF5F4B}"/>
    <hyperlink ref="M1346" r:id="rId903" xr:uid="{8D52C908-D986-401B-BB2C-B6F0A9437B8D}"/>
    <hyperlink ref="M1347" r:id="rId904" xr:uid="{188DBC1F-74A2-4AB3-AF2E-C067B951FACA}"/>
    <hyperlink ref="M1348" r:id="rId905" xr:uid="{C94184DB-D6A6-4688-86D2-AAF7FFD602D7}"/>
    <hyperlink ref="M1353" r:id="rId906" xr:uid="{22CFF09F-62E4-4107-B62A-48230377DF47}"/>
    <hyperlink ref="M1356" r:id="rId907" xr:uid="{F7CD9A00-014C-401C-AEDD-C1B837D6631B}"/>
    <hyperlink ref="M1357" r:id="rId908" xr:uid="{D987D9FE-35E2-4FBF-8E90-9AAAE193B07E}"/>
    <hyperlink ref="M1360" r:id="rId909" xr:uid="{0FBF3D71-CF33-413E-89A2-74EB6BD3E157}"/>
    <hyperlink ref="M1363" r:id="rId910" xr:uid="{940E6ED9-6D49-40BA-B67F-27C58EADDE83}"/>
    <hyperlink ref="M1366" r:id="rId911" xr:uid="{16B96106-2E77-48B3-8A88-A2A738EC5FD3}"/>
    <hyperlink ref="M1367" r:id="rId912" xr:uid="{6E678EDE-5DA4-4F26-85AB-1CD6D61A2709}"/>
    <hyperlink ref="M1368" r:id="rId913" xr:uid="{377A22A3-6844-4DF6-AACF-3D18FDBAE9E3}"/>
    <hyperlink ref="M1369" r:id="rId914" xr:uid="{5F62BE54-3EF9-4448-9DE3-5C67F5898F23}"/>
    <hyperlink ref="M1372" r:id="rId915" xr:uid="{60498967-7E85-4AC2-8FF1-D116D1E94BC3}"/>
    <hyperlink ref="M1378" r:id="rId916" xr:uid="{9340BD61-B72F-40D4-ACD8-82B986FB7106}"/>
    <hyperlink ref="M1379" r:id="rId917" xr:uid="{40182F5B-13CD-41D2-98B5-05844B56D11E}"/>
    <hyperlink ref="M1381" r:id="rId918" xr:uid="{EC6A48F7-A59E-4D38-81F1-7DF27D3EC05F}"/>
    <hyperlink ref="M1383" r:id="rId919" xr:uid="{71BD824B-97B9-41DC-B71D-A454102A66C2}"/>
    <hyperlink ref="M1388" r:id="rId920" xr:uid="{79647DCF-E6FA-4804-841F-0B29260D1CA2}"/>
    <hyperlink ref="M1392" r:id="rId921" xr:uid="{E5C0A2E1-727B-49A0-9A46-2AC9C1249BC7}"/>
    <hyperlink ref="M1393" r:id="rId922" xr:uid="{25C08444-42A0-4D57-B47F-FF6DDF1748E9}"/>
    <hyperlink ref="M1394" r:id="rId923" xr:uid="{B12F7DEE-7C08-4DF0-8EE1-D555FE13A888}"/>
    <hyperlink ref="M1395" r:id="rId924" xr:uid="{11C809D3-B248-45EB-BC88-F9FEACE4E7F1}"/>
    <hyperlink ref="M1396" r:id="rId925" xr:uid="{CA63DB19-A685-49D9-B2DC-EAE6A2A81DF0}"/>
    <hyperlink ref="M1398" r:id="rId926" xr:uid="{ACAB1BA0-A1AC-4A17-9CE0-C2CB928A46AA}"/>
    <hyperlink ref="M1406" r:id="rId927" xr:uid="{535AFCDC-1544-4441-A2E4-A3A281B45A63}"/>
    <hyperlink ref="M1407" r:id="rId928" xr:uid="{5EFA26D2-F3DA-479C-9091-4DBA47230669}"/>
    <hyperlink ref="M1408" r:id="rId929" xr:uid="{4716D2AC-67C9-4AFC-ACE9-7E15AA50232B}"/>
    <hyperlink ref="M1409" r:id="rId930" xr:uid="{64AADA25-E050-4497-AB49-CB820A1F40CD}"/>
    <hyperlink ref="M1410" r:id="rId931" xr:uid="{B317C5CB-34F6-4914-92AE-9F0D1EFF8541}"/>
    <hyperlink ref="M1411" r:id="rId932" xr:uid="{49507688-B0F5-45F3-8098-938465E84994}"/>
    <hyperlink ref="M1412" r:id="rId933" xr:uid="{2B845E83-9F19-445C-9A95-C13EF42AE509}"/>
    <hyperlink ref="M1413" r:id="rId934" xr:uid="{1CC60306-FD0B-4C71-9AC6-BD215D837F23}"/>
    <hyperlink ref="M1416" r:id="rId935" xr:uid="{03AF3814-BD98-4B29-B787-53BF6B9537E2}"/>
    <hyperlink ref="M1417" r:id="rId936" xr:uid="{318F002B-65AE-4788-ADA2-0294DC20FAE7}"/>
    <hyperlink ref="M1418" r:id="rId937" xr:uid="{CD1363B2-7DA3-4D8A-86CB-E50CEBA6A047}"/>
    <hyperlink ref="M1420" r:id="rId938" xr:uid="{C9E15AD7-3835-4DC1-9B3F-5FCC142FEF0A}"/>
    <hyperlink ref="M1424" r:id="rId939" xr:uid="{0207E421-B77E-4DC4-83F1-C55993EDBA2A}"/>
    <hyperlink ref="M1425" r:id="rId940" xr:uid="{75FD5F8A-E40C-4945-B5C3-5B2C63F464AF}"/>
    <hyperlink ref="M1427" r:id="rId941" xr:uid="{01D0A537-3EF0-4290-8788-EEB3FBBF0B3D}"/>
    <hyperlink ref="M1428" r:id="rId942" xr:uid="{B4FEBA74-F894-401E-BC2A-CCC08B773296}"/>
    <hyperlink ref="M1439" r:id="rId943" xr:uid="{A08F96C8-88E8-4707-997C-2DC841D2083D}"/>
    <hyperlink ref="M1440" r:id="rId944" xr:uid="{545C71B8-86B8-4340-A456-81E2F69BBFAF}"/>
    <hyperlink ref="M1442" r:id="rId945" xr:uid="{A11331E8-9BD0-4D58-BA4F-D9F412FE543F}"/>
    <hyperlink ref="M1445" r:id="rId946" xr:uid="{536918E3-A2CD-42B1-804F-A97D0A134E44}"/>
    <hyperlink ref="M1446" r:id="rId947" xr:uid="{A5225C99-AEBD-462F-8E5C-80C08C460606}"/>
    <hyperlink ref="M1448" r:id="rId948" xr:uid="{4666D47A-CA37-4486-AF04-4090C6CB5231}"/>
    <hyperlink ref="M1456" r:id="rId949" xr:uid="{2E20F71A-2613-42E2-A301-3E97D37D4131}"/>
    <hyperlink ref="M1457" r:id="rId950" xr:uid="{E6B25F4A-3CA4-47E9-BC53-483A4FF5E114}"/>
    <hyperlink ref="M1459" r:id="rId951" xr:uid="{BD993014-86FA-4FF2-A5C5-74AB90CEC4E8}"/>
    <hyperlink ref="M1461" r:id="rId952" xr:uid="{AAD6FB40-671F-440D-A4FC-42C448A52CFF}"/>
    <hyperlink ref="M1462" r:id="rId953" xr:uid="{F0AF5AB4-8730-4166-A2B8-5165A6809170}"/>
    <hyperlink ref="M1463" r:id="rId954" xr:uid="{A1B651B9-9161-4A77-84F9-93D01BAAC124}"/>
    <hyperlink ref="M1464" r:id="rId955" xr:uid="{F59662D8-7A80-4E66-BAD8-D238F7AD96FD}"/>
    <hyperlink ref="M1465" r:id="rId956" xr:uid="{498DD67B-0E7C-4FCC-9D2A-EFFC737C16F9}"/>
    <hyperlink ref="M1472" r:id="rId957" xr:uid="{15079BD7-5C2F-45CC-A188-4BDF309A3F64}"/>
    <hyperlink ref="M1483" r:id="rId958" xr:uid="{62ABD690-06D5-4C2B-AD17-53181EE2F71D}"/>
    <hyperlink ref="M1485" r:id="rId959" xr:uid="{17CFF2A6-B68E-4F8B-A29A-E4F689CAA351}"/>
    <hyperlink ref="M1486" r:id="rId960" xr:uid="{AC87473F-631A-4DB1-83C7-7546BBCA93CF}"/>
    <hyperlink ref="M1489" r:id="rId961" xr:uid="{9FDF62D1-7403-4A05-93BE-BE21F7D4FD49}"/>
    <hyperlink ref="M1496" r:id="rId962" xr:uid="{CC56208E-B0D6-439A-AD44-BC47D334E2B6}"/>
    <hyperlink ref="M1497" r:id="rId963" xr:uid="{FDC09EFE-F675-4FC5-ADF5-E00A3CFC98F4}"/>
    <hyperlink ref="M1500" r:id="rId964" xr:uid="{7C155DEC-FDAD-4B6B-B125-D977D31DC7D6}"/>
    <hyperlink ref="M1503" r:id="rId965" xr:uid="{798B8502-35A8-4CAE-915F-0D8C98BFE55C}"/>
    <hyperlink ref="M1505" r:id="rId966" xr:uid="{0052AAB8-2BD4-4E5E-A5CC-DCE18017785F}"/>
    <hyperlink ref="M1945" r:id="rId967" xr:uid="{E6761704-4F06-42D0-961A-6CEE1CCDB1E0}"/>
    <hyperlink ref="M238" r:id="rId968" xr:uid="{C2E42B39-B325-4C43-83C4-F18A5C7D384B}"/>
    <hyperlink ref="M239" r:id="rId969" xr:uid="{2B40739F-0D5B-49A5-8656-80F3C9ADB265}"/>
    <hyperlink ref="M244" r:id="rId970" xr:uid="{2AAB6825-C348-4C81-89E3-09618E727184}"/>
    <hyperlink ref="M245" r:id="rId971" xr:uid="{C121E3BE-19C6-4BFF-A5FE-F2F42835E0EE}"/>
    <hyperlink ref="M247" r:id="rId972" xr:uid="{6ECD2AF1-4CBD-4B63-94B8-5247D19B9A7E}"/>
    <hyperlink ref="M249" r:id="rId973" xr:uid="{AC443539-ABC8-47F1-A75C-30FDBADE07BE}"/>
    <hyperlink ref="M255" r:id="rId974" xr:uid="{4A6B65D1-2659-479A-B034-1F23C3EDB281}"/>
    <hyperlink ref="M256" r:id="rId975" xr:uid="{83F8BA79-FB65-4EB9-B306-644FD5E496C7}"/>
    <hyperlink ref="M260" r:id="rId976" xr:uid="{66327ABA-0FA7-4C5D-B785-ACFA2331929A}"/>
    <hyperlink ref="M276" r:id="rId977" xr:uid="{AC650A80-645A-4B4F-A72D-1260D2478017}"/>
    <hyperlink ref="M271" r:id="rId978" xr:uid="{229BBC17-685E-45B2-821A-A1BEB4DBAD9A}"/>
    <hyperlink ref="M270" r:id="rId979" xr:uid="{FBEDA480-9964-4122-A2BF-5F59A7DDA789}"/>
    <hyperlink ref="M268" r:id="rId980" xr:uid="{0D684BED-D805-48A9-980D-4E0C57768F04}"/>
    <hyperlink ref="M291" r:id="rId981" xr:uid="{74606742-1AED-4435-87CB-BDE749CFF6EB}"/>
    <hyperlink ref="M318" r:id="rId982" xr:uid="{03161159-096F-4AE4-903E-3C88E7C08B1F}"/>
    <hyperlink ref="M317" r:id="rId983" xr:uid="{A1811A8D-4B54-4662-9B03-F2F225AFC7D2}"/>
    <hyperlink ref="M398" r:id="rId984" xr:uid="{01B73FAD-34DC-492F-B4BF-36EDD6ACA0D0}"/>
    <hyperlink ref="M400" r:id="rId985" xr:uid="{92506706-B61A-4F76-B35F-E5103BEF3C66}"/>
    <hyperlink ref="M391" r:id="rId986" xr:uid="{84DF475E-CC7B-45E6-A58F-F592CEAA9628}"/>
    <hyperlink ref="M427" r:id="rId987" xr:uid="{06B225D7-80EF-4CD0-8E91-DEF71757C78C}"/>
    <hyperlink ref="M456" r:id="rId988" xr:uid="{3962872F-8C0B-4E1B-9E16-C6F6E106B5A2}"/>
    <hyperlink ref="M500" r:id="rId989" xr:uid="{31929DAC-02B2-4489-8AD8-6BA40A7881C6}"/>
    <hyperlink ref="M492" r:id="rId990" xr:uid="{1454B978-3178-4735-AF16-29BB420F30FC}"/>
    <hyperlink ref="M491" r:id="rId991" xr:uid="{AEA4E053-6094-4CE0-9CA6-5AD6D9F7B818}"/>
    <hyperlink ref="M490" r:id="rId992" xr:uid="{D5EB9871-E5E8-42E8-868D-D9D56EA7311F}"/>
    <hyperlink ref="M519" r:id="rId993" xr:uid="{2CFEEAB3-747A-4804-B2B3-E9F0C0E2B17D}"/>
    <hyperlink ref="M562" r:id="rId994" xr:uid="{CB50B3B2-44DB-4228-8C0D-121217B5CDED}"/>
    <hyperlink ref="M604" r:id="rId995" xr:uid="{18EEE03B-0495-471E-8505-14F86D6C2FD9}"/>
    <hyperlink ref="M602" r:id="rId996" xr:uid="{D86146E9-668F-4DEF-8378-4C7F668C8CD6}"/>
    <hyperlink ref="M601" r:id="rId997" xr:uid="{A526F578-7F6B-49AA-B338-790E0EBB6DFF}"/>
    <hyperlink ref="M598" r:id="rId998" xr:uid="{252FE85E-52E1-41C2-A888-7FBF9D4B5C3D}"/>
    <hyperlink ref="M611" r:id="rId999" xr:uid="{F2CC3E79-EEB6-45A0-9637-106C14DF6ABD}"/>
    <hyperlink ref="M659" r:id="rId1000" xr:uid="{27E2C1BF-E112-4586-81BF-168E3B255534}"/>
    <hyperlink ref="M662" r:id="rId1001" xr:uid="{59A1823E-0D5A-4991-8A7A-47007F3FBDFA}"/>
    <hyperlink ref="M689" r:id="rId1002" xr:uid="{AD7396F1-FB73-405D-8B11-EDE2708551C4}"/>
    <hyperlink ref="M684" r:id="rId1003" xr:uid="{6255CB1A-FDDA-470E-A33C-E798BC05B7B7}"/>
    <hyperlink ref="M683" r:id="rId1004" xr:uid="{D9180FCE-2966-454F-A04E-3EE3C4C03BAE}"/>
    <hyperlink ref="M678" r:id="rId1005" xr:uid="{DFCA16CD-9CDA-4537-BAF6-9267A952187B}"/>
    <hyperlink ref="M675" r:id="rId1006" xr:uid="{EF29843E-9605-4634-B225-14B4E1953DCF}"/>
    <hyperlink ref="M749" r:id="rId1007" xr:uid="{6E2E8084-BB06-4CE6-A8E0-CC909118B05D}"/>
    <hyperlink ref="M748" r:id="rId1008" xr:uid="{9393AF8E-FF36-430D-B813-6647C955FEAA}"/>
    <hyperlink ref="M753" r:id="rId1009" xr:uid="{45AA2C4A-DB58-40AA-A741-69AFB5D7DCCF}"/>
    <hyperlink ref="M743" r:id="rId1010" xr:uid="{F4D5F8FE-EE22-4138-8F89-C64859DF67B2}"/>
    <hyperlink ref="M755" r:id="rId1011" xr:uid="{684B8445-F5CA-44F9-9D0C-0C2F02FAC842}"/>
    <hyperlink ref="M761" r:id="rId1012" xr:uid="{3822A4B1-708D-471B-9619-0968E7BD8FF1}"/>
    <hyperlink ref="M766" r:id="rId1013" xr:uid="{B43479D2-52A4-4EF5-B08F-B9F9D29E0B77}"/>
    <hyperlink ref="M816" r:id="rId1014" xr:uid="{8DEEE574-09DE-4B80-8CC6-5BCF423825F3}"/>
    <hyperlink ref="M813" r:id="rId1015" xr:uid="{D1B50BC1-ED65-4239-A0F6-72237173DB24}"/>
    <hyperlink ref="M807" r:id="rId1016" xr:uid="{97F9148B-221D-4331-9C4E-EFEA9AEB7131}"/>
    <hyperlink ref="M808" r:id="rId1017" xr:uid="{5CC08F18-8A2F-4656-994A-C923F6D41799}"/>
    <hyperlink ref="M827" r:id="rId1018" xr:uid="{22E65CA3-7BC5-4B56-817A-E7B8BE52D015}"/>
    <hyperlink ref="M853" r:id="rId1019" xr:uid="{01E943D1-342D-45FE-B1A4-489221947538}"/>
    <hyperlink ref="M1128" r:id="rId1020" xr:uid="{D28089E3-90B0-4AEE-A9CD-FD35AEAB09E5}"/>
    <hyperlink ref="M1118" r:id="rId1021" xr:uid="{26E7DB04-D869-4497-A4C1-3CB0E8673444}"/>
    <hyperlink ref="M1170" r:id="rId1022" xr:uid="{3DE88026-3F1E-48CA-A90D-C1DDE3F3475A}"/>
    <hyperlink ref="M1163" r:id="rId1023" xr:uid="{BC698DB4-942D-44C5-BEF8-43B578896A69}"/>
    <hyperlink ref="M1187" r:id="rId1024" xr:uid="{3B87C54A-4FE8-4B23-828B-2D1068F97A72}"/>
    <hyperlink ref="M1188" r:id="rId1025" xr:uid="{BCB37EAF-5FC7-45D9-8E27-7D1B39CD17D7}"/>
    <hyperlink ref="M1184" r:id="rId1026" xr:uid="{7A5802A5-5A1F-498A-B650-97B101DA418B}"/>
    <hyperlink ref="M1212" r:id="rId1027" xr:uid="{ED19DEC6-28C6-4334-9688-C05BF2613D44}"/>
    <hyperlink ref="M1245" r:id="rId1028" xr:uid="{A4274687-0ED8-4FDF-8094-B95BBB30124F}"/>
    <hyperlink ref="M1237" r:id="rId1029" xr:uid="{498E9CC0-6AD4-44CD-A1D7-F8D401A3B030}"/>
    <hyperlink ref="M1260" r:id="rId1030" xr:uid="{2E200CBD-C624-4BBB-856A-717A9B9F90ED}"/>
    <hyperlink ref="M1250" r:id="rId1031" xr:uid="{E568E95E-07F7-4062-B222-1A218F9FDF9F}"/>
    <hyperlink ref="M1280" r:id="rId1032" xr:uid="{649D07BB-F1E9-43CF-A907-9B2ACF64E874}"/>
    <hyperlink ref="M1266" r:id="rId1033" xr:uid="{3EAE4349-7100-4E5E-B07C-63889198961F}"/>
    <hyperlink ref="M1309" r:id="rId1034" xr:uid="{6358CDF0-E511-43AA-A6CB-A7B0EE74B0A5}"/>
    <hyperlink ref="M1306" r:id="rId1035" xr:uid="{9C2E4E81-D02A-4C90-972A-ECA59A943761}"/>
    <hyperlink ref="M1305" r:id="rId1036" xr:uid="{6A8E6936-78E8-4061-A36C-98774218FD7A}"/>
    <hyperlink ref="M1329" r:id="rId1037" xr:uid="{3604B520-8BEE-42C7-88A4-3F05F205687E}"/>
    <hyperlink ref="M1319" r:id="rId1038" xr:uid="{478971A0-11D6-4569-BDE5-4C98E72D78E6}"/>
    <hyperlink ref="M1359" r:id="rId1039" xr:uid="{0B45322C-1704-4E13-9FF6-08BB3501FBDA}"/>
    <hyperlink ref="M1352" r:id="rId1040" xr:uid="{0C4E5CA3-C007-49E4-A023-0F9AF12F39BB}"/>
    <hyperlink ref="M1370" r:id="rId1041" xr:uid="{46C786F5-7ED1-4ECF-991D-3901761D630E}"/>
    <hyperlink ref="M1364" r:id="rId1042" xr:uid="{340D80C6-532E-42C3-97A1-7719A4614871}"/>
    <hyperlink ref="M1362" r:id="rId1043" xr:uid="{7E42C9B2-A87A-4EEE-9B8E-65E6F1A019FF}"/>
    <hyperlink ref="M1373" r:id="rId1044" xr:uid="{AC8A92EA-71D7-4BD6-A5F4-8083B670541C}"/>
    <hyperlink ref="M1374" r:id="rId1045" xr:uid="{9D906792-803F-44A3-9243-135C386E7415}"/>
    <hyperlink ref="M1375" r:id="rId1046" xr:uid="{1CAA289F-D098-49A2-87A7-542E1B6472FD}"/>
    <hyperlink ref="M1415" r:id="rId1047" xr:uid="{5BE012A5-562E-4B2E-A2BA-2A651158AD48}"/>
    <hyperlink ref="M1397" r:id="rId1048" xr:uid="{A4734FC3-850F-4F84-9F8F-4E49A729F6BA}"/>
    <hyperlink ref="M1400" r:id="rId1049" xr:uid="{0AA3A943-A8D7-49B6-8616-58241F7B86BE}"/>
    <hyperlink ref="M1403" r:id="rId1050" xr:uid="{C8515FD8-9515-442D-90F6-69E47B79151C}"/>
    <hyperlink ref="M1404" r:id="rId1051" xr:uid="{532B054F-25C1-421B-84D2-631F46D57E5B}"/>
    <hyperlink ref="M1438" r:id="rId1052" xr:uid="{08682662-2EFF-4B1D-8E6F-1FBA3A1E816B}"/>
    <hyperlink ref="M1431" r:id="rId1053" xr:uid="{E9652E72-58C8-4D16-B5D9-0AB1CAF78E47}"/>
    <hyperlink ref="M1444" r:id="rId1054" xr:uid="{7BEA337A-9FEC-4781-BA6F-0F4DC61DFF0F}"/>
    <hyperlink ref="M1447" r:id="rId1055" xr:uid="{FCB487A2-9795-4437-8C80-55DB720C4DF5}"/>
    <hyperlink ref="M1449" r:id="rId1056" xr:uid="{F1D9919B-6536-4E61-97E2-AE6FD11596FC}"/>
    <hyperlink ref="M1450" r:id="rId1057" xr:uid="{9BE08A0E-45FD-4CA8-A362-805645867E0C}"/>
    <hyperlink ref="M1451" r:id="rId1058" xr:uid="{58C55414-B287-4210-B830-42C36DEE2E0C}"/>
    <hyperlink ref="M1452" r:id="rId1059" xr:uid="{94F46F2F-AB5E-41BA-A099-3FB241BB67F1}"/>
    <hyperlink ref="M1176:M1178" r:id="rId1060" display="https://authorservices.wiley.com/author-resources/Journal-Authors/open-access/article-publication-charges.html" xr:uid="{B37CEB6A-DBE4-42AA-8C74-8E2E34EA1629}"/>
    <hyperlink ref="M1468" r:id="rId1061" xr:uid="{9A34E979-E733-416B-8B74-11435FCD5F48}"/>
    <hyperlink ref="M1471" r:id="rId1062" xr:uid="{F9C3D516-825D-4C7E-A84C-ADCA9BFA7243}"/>
    <hyperlink ref="M1193:M1195" r:id="rId1063" display="https://authorservices.wiley.com/author-resources/Journal-Authors/open-access/article-publication-charges.html" xr:uid="{D4905F00-8000-47E2-A034-0E67599FC2FC}"/>
    <hyperlink ref="M1498" r:id="rId1064" xr:uid="{276451AC-F14B-46E5-BF4E-474B0D02FA52}"/>
    <hyperlink ref="M1106:M1107" r:id="rId1065" display="https://authorservices.wiley.com/author-resources/Journal-Authors/open-access/article-publication-charges.html" xr:uid="{99F155FD-22DD-429F-A48B-5B4CE2C0273D}"/>
    <hyperlink ref="M672" r:id="rId1066" xr:uid="{166C207D-4DED-4B2C-A4B4-FAFC27994335}"/>
    <hyperlink ref="M251" r:id="rId1067" xr:uid="{FAAD4873-9F5B-4830-AB7D-8B8BE0573727}"/>
    <hyperlink ref="O9" r:id="rId1068" xr:uid="{3776EF12-7FED-4E4C-9164-D9A039922462}"/>
    <hyperlink ref="O15" r:id="rId1069" xr:uid="{74EB61BF-8537-48F6-8FD5-0B2926F72C88}"/>
    <hyperlink ref="O18" r:id="rId1070" xr:uid="{A3AAB80A-DF25-4A9F-BCFB-9D03B2F25E30}"/>
    <hyperlink ref="M131" r:id="rId1071" xr:uid="{A2E5BB3A-BEEB-4E1A-BAF2-F33D0C1ED628}"/>
    <hyperlink ref="O404" r:id="rId1072" xr:uid="{D1E508C3-CD0D-46AF-8C90-44231370C6D3}"/>
    <hyperlink ref="O402" r:id="rId1073" xr:uid="{20DF8E5E-B48B-44FC-A950-B2BE4377362A}"/>
    <hyperlink ref="O401" r:id="rId1074" xr:uid="{C91CC2A6-38C8-4251-81D0-2028447F72E5}"/>
    <hyperlink ref="O406" r:id="rId1075" xr:uid="{3BB9DC3F-2DF3-4439-9BE2-7EB2C318BA14}"/>
    <hyperlink ref="O407" r:id="rId1076" xr:uid="{07769CFF-9418-4404-98B3-8AEBB15E0032}"/>
    <hyperlink ref="O409" r:id="rId1077" xr:uid="{F415F058-A225-4A0E-A335-A8BEC5E7D2AE}"/>
    <hyperlink ref="O410" r:id="rId1078" xr:uid="{97D94E74-BFF3-4F29-B7C5-574972ECC548}"/>
    <hyperlink ref="O411" r:id="rId1079" xr:uid="{8E538B54-6D37-4A7B-8D4A-8C05BD79D896}"/>
    <hyperlink ref="O412" r:id="rId1080" xr:uid="{DFFADD93-B4C3-4DDC-86AA-C9AED306A6AE}"/>
    <hyperlink ref="O413" r:id="rId1081" xr:uid="{6CDB66EB-0492-46EC-BED6-E59B9DCC13A9}"/>
    <hyperlink ref="O414" r:id="rId1082" xr:uid="{4E2B5F19-6588-486D-A4CC-A8403D9CA938}"/>
    <hyperlink ref="O422" r:id="rId1083" xr:uid="{32931C53-1A8F-4556-9ED4-8C2263F9E584}"/>
    <hyperlink ref="O427" r:id="rId1084" xr:uid="{BCC8503E-D7EF-4EDC-8F49-4A0372E67F45}"/>
    <hyperlink ref="O445" r:id="rId1085" xr:uid="{9FE21770-74A2-4A8B-BF31-21F7F87D7251}"/>
    <hyperlink ref="O470" r:id="rId1086" xr:uid="{C3E6BAA7-E7F2-4702-8204-D20E20ACFC6B}"/>
    <hyperlink ref="O487" r:id="rId1087" xr:uid="{C7BDB2F1-B46B-4E80-9E7E-4A7B806DFA9E}"/>
    <hyperlink ref="O496" r:id="rId1088" xr:uid="{FBB0D398-CC99-48B5-B4FD-22A435333ABD}"/>
    <hyperlink ref="O572" r:id="rId1089" xr:uid="{7C2FB30C-7C93-4607-84CE-D637547CC55A}"/>
    <hyperlink ref="O582" r:id="rId1090" xr:uid="{5A3497B4-91F7-41B3-9DFB-91E6AA37D3FA}"/>
    <hyperlink ref="O609" r:id="rId1091" xr:uid="{62621905-A3B4-4EE0-BD79-A19A6DFBD08C}"/>
    <hyperlink ref="O618" r:id="rId1092" xr:uid="{EE3A2A70-61A9-444A-8986-D82284316EC2}"/>
    <hyperlink ref="O654" r:id="rId1093" xr:uid="{B83E2442-836D-4B19-AA67-23F481815989}"/>
    <hyperlink ref="O660" r:id="rId1094" xr:uid="{01E8095A-EB5A-4C55-B12C-98B2F4373E23}"/>
    <hyperlink ref="O702" r:id="rId1095" xr:uid="{78847D46-6737-4CDC-951C-E0AF0F591B40}"/>
    <hyperlink ref="O927" r:id="rId1096" xr:uid="{FE837626-32EA-4FA9-942C-D0A6918CE64A}"/>
    <hyperlink ref="O980" r:id="rId1097" xr:uid="{C20B8FF4-8F01-413D-9CFD-1A3DD238BA06}"/>
    <hyperlink ref="O1034" r:id="rId1098" xr:uid="{452DF6E8-B76E-4E82-9258-4CBD62E8B2AB}"/>
    <hyperlink ref="O1036" r:id="rId1099" xr:uid="{F185174B-17A9-4217-A611-807E9F9C0F86}"/>
    <hyperlink ref="O1063" r:id="rId1100" xr:uid="{AE6BD5D7-1621-4DE1-BAEB-E3E022ABB1B9}"/>
    <hyperlink ref="O1067" r:id="rId1101" xr:uid="{E331D422-5F31-40B9-BF8C-462180F5EA24}"/>
    <hyperlink ref="O1152" r:id="rId1102" xr:uid="{4A655BC2-87B3-4436-8C4E-D1CA2DC05376}"/>
    <hyperlink ref="O1155" r:id="rId1103" xr:uid="{DBD3980B-32D1-4F75-B1FC-8B4FCFD5480C}"/>
    <hyperlink ref="O1176" r:id="rId1104" xr:uid="{0A0D3D29-1119-4576-8931-A741EAD0549E}"/>
    <hyperlink ref="O1194" r:id="rId1105" xr:uid="{4A9B17B6-B541-4EC1-9EC5-7A9AB8CE2D56}"/>
    <hyperlink ref="O1247" r:id="rId1106" xr:uid="{1C723833-E8D5-4671-B6BC-900C70EFA1EE}"/>
    <hyperlink ref="O1248" r:id="rId1107" xr:uid="{1757C005-6DFE-42D2-86C6-903531AB8153}"/>
    <hyperlink ref="O1263" r:id="rId1108" xr:uid="{38C3D743-FF21-4BC1-8083-FC1AAC56B03B}"/>
    <hyperlink ref="O1289" r:id="rId1109" xr:uid="{B2A53D22-510C-4C90-99B8-4F81F9D50B99}"/>
    <hyperlink ref="O1320" r:id="rId1110" xr:uid="{DF2B34B4-6062-4128-A4AC-AB58A2F6EE72}"/>
    <hyperlink ref="O1335" r:id="rId1111" xr:uid="{3709A5CF-7A04-406C-9FFD-9BFCAE5480DA}"/>
    <hyperlink ref="O1343" r:id="rId1112" xr:uid="{EA9D78ED-F1A1-4F21-8E2E-BBD8E9029F8A}"/>
    <hyperlink ref="O1350" r:id="rId1113" xr:uid="{0C5A887D-9B28-4F6C-A4EC-64B4635AEF60}"/>
    <hyperlink ref="O1351" r:id="rId1114" xr:uid="{4F8046AD-EAE3-4515-8E6C-63E218F2E111}"/>
    <hyperlink ref="O104" r:id="rId1115" xr:uid="{27716BC9-D528-430F-BE72-ADB1075A8168}"/>
    <hyperlink ref="O329" r:id="rId1116" xr:uid="{86A96B28-2E68-4935-8AA4-318F32E167FA}"/>
    <hyperlink ref="J495" r:id="rId1117" xr:uid="{6F9DC0F1-EF36-4A30-AD81-2FDEAB9D5B24}"/>
    <hyperlink ref="J1824" r:id="rId1118" xr:uid="{17A2C957-A9D1-4B59-8AF1-DF3F0E2AFFE2}"/>
    <hyperlink ref="J436" r:id="rId1119" xr:uid="{B3C28B34-87A9-48E8-9DA9-BC7080B63237}"/>
    <hyperlink ref="J1361" r:id="rId1120" xr:uid="{EA20912F-415F-43B2-ABEA-37B4BD5FC233}"/>
    <hyperlink ref="J1701" r:id="rId1121" xr:uid="{5069F04E-BBB2-4CEA-9848-AECA174B335B}"/>
    <hyperlink ref="J1748" r:id="rId1122" display="https://onlinelibrary.wiley.com/page/journal/25755609/homepage/author-guidelines" xr:uid="{74375C44-CE9E-4F4A-B38F-AA39907215D4}"/>
    <hyperlink ref="M1748" r:id="rId1123" display="https://onlinelibrary.wiley.com/page/journal/25755609/homepage/open-access" xr:uid="{FF6EC1A7-104A-462A-A4C5-EFE383276E2E}"/>
    <hyperlink ref="O1746" r:id="rId1124" xr:uid="{2AD4BAA6-DF0B-48A5-9448-CA1782676747}"/>
    <hyperlink ref="M1296" r:id="rId1125" xr:uid="{D44336CE-A768-4752-8A8F-61BC98E8AAFF}"/>
    <hyperlink ref="O1296" r:id="rId1126" display="https://authorservices.wiley.com/author-resources/Journal-Authors/licensing/self-archiving.html" xr:uid="{C65FF2B5-708A-4229-B23E-4BD12B683FE6}"/>
    <hyperlink ref="M80" r:id="rId1127" xr:uid="{2DD07A67-7023-4DBC-94AA-87BC0CE375BD}"/>
    <hyperlink ref="M437" r:id="rId1128" xr:uid="{928519B1-15A7-4AC7-95D5-B236E3495722}"/>
    <hyperlink ref="H2018" r:id="rId1129" display="https://onlinelibrary.wiley.com/journal/15213749" xr:uid="{170807DE-E324-4673-9870-20B327078A10}"/>
    <hyperlink ref="J2018" r:id="rId1130" xr:uid="{DAD58E85-D37E-4DBB-AB71-F679494D9BDD}"/>
    <hyperlink ref="J866" r:id="rId1131" display="https://ietresearch.onlinelibrary.wiley.com/hub/journal/26341573/homepage/open-access" xr:uid="{C0EE865B-B464-450E-A996-A56F0286DCEF}"/>
    <hyperlink ref="S866" r:id="rId1132" xr:uid="{B0B3EAB9-B2AC-4F31-9DAB-28AC0F4F1564}"/>
    <hyperlink ref="U866" r:id="rId1133" xr:uid="{21957AC3-FB27-41FE-B58C-7BD87702A998}"/>
    <hyperlink ref="W866" r:id="rId1134" xr:uid="{4A1E44B5-AAB8-4CBB-AA09-D798D89E8E63}"/>
    <hyperlink ref="M267" r:id="rId1135" display="https://ietresearch.onlinelibrary.wiley.com/hub/journal/24054518/homepage/open-access" xr:uid="{E64F1155-BEE9-4D7F-9DFB-E05A6C88F6E1}"/>
    <hyperlink ref="S267" r:id="rId1136" xr:uid="{17A4906D-B105-4CC7-825A-D1129F527931}"/>
    <hyperlink ref="U267" r:id="rId1137" xr:uid="{1A184FB6-32F8-48D5-B384-79553EB28312}"/>
    <hyperlink ref="W267" r:id="rId1138" xr:uid="{41133FA9-7CDD-4D2C-BBD8-481D005F6D9C}"/>
    <hyperlink ref="M466" r:id="rId1139" display="https://ietresearch.onlinelibrary.wiley.com/hub/journal/25177567/homepage/open-access" xr:uid="{49B3D801-0389-41F2-BC52-141AECF7F1D5}"/>
    <hyperlink ref="S466" r:id="rId1140" xr:uid="{AEDB0A72-4230-493C-BDCF-37FD7DF09E66}"/>
    <hyperlink ref="U466" r:id="rId1141" xr:uid="{2B2F6488-5FD6-4780-A71C-7FEABE8D7371}"/>
    <hyperlink ref="W466" r:id="rId1142" xr:uid="{E1881857-7107-467B-B4E2-7CB448D13683}"/>
    <hyperlink ref="S868" r:id="rId1143" xr:uid="{376EF8C4-5ED3-47A9-AEE3-31301E2B0524}"/>
    <hyperlink ref="U868" r:id="rId1144" xr:uid="{73FF5942-3892-434E-9813-63A84884D69B}"/>
    <hyperlink ref="W868" r:id="rId1145" xr:uid="{B4D87EA6-55A8-4F94-9E43-DBAEBFCDB683}"/>
    <hyperlink ref="M325" r:id="rId1146" display="https://ietresearch.onlinelibrary.wiley.com/hub/journal/24682322/homepage/open-access" xr:uid="{070687A3-1A5C-4F34-8CB7-957EAA9E7399}"/>
    <hyperlink ref="U325" r:id="rId1147" xr:uid="{C2104C84-74A0-4331-A69D-7FE9079C2CA6}"/>
    <hyperlink ref="W325" r:id="rId1148" display="https://ietresearch.onlinelibrary.wiley.com/hub/journal/24682322/homepage/author-guidelines" xr:uid="{2E63C1DA-28C0-4897-9453-11AAD3E2C88B}"/>
    <hyperlink ref="S869" r:id="rId1149" xr:uid="{A720F657-550F-451E-B0E3-D06278E474A1}"/>
    <hyperlink ref="U869" r:id="rId1150" display="https://ietresearch.onlinelibrary.wiley.com/hub/journal/17518636/homepage/author-guidelines" xr:uid="{067E6397-5DB6-4F69-B209-1714F844EA18}"/>
    <hyperlink ref="W869" r:id="rId1151" display="https://ietresearch.onlinelibrary.wiley.com/hub/journal/17518636/homepage/author-guidelines" xr:uid="{55249B16-537E-40A8-BCB5-4E78D06A32AA}"/>
    <hyperlink ref="S873" r:id="rId1152" xr:uid="{66D812BA-108C-47C7-B21D-0FBFAD95E8FD}"/>
    <hyperlink ref="U873" r:id="rId1153" xr:uid="{92D062EB-D988-4E0B-9796-17E6A5CF8045}"/>
    <hyperlink ref="W873" r:id="rId1154" xr:uid="{CC4EA359-C676-4615-B1C9-AD844DE26DFF}"/>
    <hyperlink ref="S874" r:id="rId1155" display="https://ietresearch.onlinelibrary.wiley.com/hub/journal/26316315/homepage/author-guidelines" xr:uid="{4CB9D398-D9C0-47BE-B4AE-54B747B7944B}"/>
    <hyperlink ref="U874" r:id="rId1156" display="https://ietresearch.onlinelibrary.wiley.com/hub/journal/26316315/homepage/author-guidelines" xr:uid="{FB0BE417-5A71-4204-91CD-BEF09148A7FE}"/>
    <hyperlink ref="W874" r:id="rId1157" display="https://ietresearch.onlinelibrary.wiley.com/hub/journal/26316315/homepage/author-guidelines" xr:uid="{AFD436AF-5D73-45C5-A3BB-A8EE74C0241A}"/>
    <hyperlink ref="S872" r:id="rId1158" display="https://ietresearch.onlinelibrary.wiley.com/hub/journal/17518652/homepage/author-guidelines" xr:uid="{66028905-1BD5-4FFB-AC75-419B78354F85}"/>
    <hyperlink ref="U872" r:id="rId1159" display="https://ietresearch.onlinelibrary.wiley.com/hub/journal/17518652/homepage/author-guidelines" xr:uid="{B03E1497-14C6-4098-8445-AC94DF3E844B}"/>
    <hyperlink ref="W872" r:id="rId1160" display="https://ietresearch.onlinelibrary.wiley.com/hub/journal/17518652/homepage/author-guidelines" xr:uid="{4586EC1F-A40A-4C7F-92D6-CF0AEF0E36EA}"/>
    <hyperlink ref="S870" r:id="rId1161" display="https://ietresearch.onlinelibrary.wiley.com/hub/journal/17519640/homepage/author-guidelines" xr:uid="{F944587A-624F-4489-BED7-2A5BB41E27E8}"/>
    <hyperlink ref="U870" r:id="rId1162" display="https://ietresearch.onlinelibrary.wiley.com/hub/journal/17519640/homepage/author-guidelines" xr:uid="{DB3553C0-59C4-42C1-824E-623915339834}"/>
    <hyperlink ref="W870" r:id="rId1163" display="https://ietresearch.onlinelibrary.wiley.com/hub/journal/17519640/homepage/author-guidelines" xr:uid="{BE8C3FC7-A78E-40CE-9A64-B821455F7AC8}"/>
    <hyperlink ref="S635" r:id="rId1164" display="https://ietresearch.onlinelibrary.wiley.com/hub/journal/1350911x/homepage/author-guidelines" xr:uid="{A5988385-C099-41BF-B0A8-FC13554CF165}"/>
    <hyperlink ref="U635" r:id="rId1165" display="https://ietresearch.onlinelibrary.wiley.com/hub/journal/1350911x/homepage/author-guidelines" xr:uid="{5E022523-393B-40A1-80CC-15FAC10C39B9}"/>
    <hyperlink ref="W635" r:id="rId1166" display="https://ietresearch.onlinelibrary.wiley.com/hub/journal/1350911x/homepage/author-guidelines" xr:uid="{156C1088-66A1-42BB-B52A-F01E352B4565}"/>
    <hyperlink ref="S875" r:id="rId1167" display="https://ietresearch.onlinelibrary.wiley.com/hub/journal/17518679/homepage/author-guidelines" xr:uid="{D5EF8CCB-46C1-4E30-A62C-2D0936767E6D}"/>
    <hyperlink ref="U875" r:id="rId1168" display="https://ietresearch.onlinelibrary.wiley.com/hub/journal/17518679/homepage/author-guidelines" xr:uid="{31682855-EE2F-4E75-BFA6-F582CFEFC49E}"/>
    <hyperlink ref="W875" r:id="rId1169" display="https://ietresearch.onlinelibrary.wiley.com/hub/journal/17518679/homepage/author-guidelines" xr:uid="{41A7DE57-60F5-4AD5-9FFB-986ED94E9096}"/>
    <hyperlink ref="M647" r:id="rId1170" xr:uid="{78DDC3D5-9F3C-47EA-A5EE-47B88B15042E}"/>
    <hyperlink ref="S647" r:id="rId1171" display="https://ietresearch.onlinelibrary.wiley.com/hub/journal/23986182/homepage/author-guidelines" xr:uid="{8B84DBED-F160-4DCB-9D3D-86F9405EEF04}"/>
    <hyperlink ref="U647" r:id="rId1172" display="https://ietresearch.onlinelibrary.wiley.com/hub/journal/23986182/homepage/author-guidelines" xr:uid="{963ACA20-D11A-4DCD-B93A-86D9F1E595C8}"/>
    <hyperlink ref="W647" r:id="rId1173" display="https://ietresearch.onlinelibrary.wiley.com/hub/journal/23986182/homepage/author-guidelines" xr:uid="{3F13A0E7-441D-4B47-8BD7-4498753BF3EC}"/>
    <hyperlink ref="M642" r:id="rId1174" xr:uid="{12AF5AE8-1910-484D-96C8-9A337A989816}"/>
    <hyperlink ref="S642" r:id="rId1175" display="https://ietresearch.onlinelibrary.wiley.com/hub/journal/26341581/homepage/author-guidelines" xr:uid="{25CE70B3-E98F-402D-9E78-EDDDBF8A174B}"/>
    <hyperlink ref="U642" r:id="rId1176" display="https://ietresearch.onlinelibrary.wiley.com/hub/journal/26341581/homepage/author-guidelines" xr:uid="{99492491-9CA5-4EF2-BFF5-E1904CD80CAD}"/>
    <hyperlink ref="W642" r:id="rId1177" display="https://ietresearch.onlinelibrary.wiley.com/hub/journal/26341581/homepage/author-guidelines" xr:uid="{6A837778-5A69-4C98-B3BF-FE1D40EE1EE8}"/>
    <hyperlink ref="S877" r:id="rId1178" display="https://ietresearch.onlinelibrary.wiley.com/hub/journal/25168401/homepage/author-guidelines" xr:uid="{45E8F755-5132-4AE4-8A49-6E944C0FF9DF}"/>
    <hyperlink ref="U877" r:id="rId1179" display="https://ietresearch.onlinelibrary.wiley.com/hub/journal/25168401/homepage/author-guidelines" xr:uid="{41D4526F-8CFC-412C-A698-AB830D351924}"/>
    <hyperlink ref="W877" r:id="rId1180" display="https://ietresearch.onlinelibrary.wiley.com/hub/journal/25168401/homepage/author-guidelines" xr:uid="{5AD280C1-5310-407C-8749-55668AFE17A1}"/>
    <hyperlink ref="S878" r:id="rId1181" xr:uid="{E576FDCF-5E87-4EB7-8659-AAA61AACDE1C}"/>
    <hyperlink ref="U878" r:id="rId1182" display="https://ietresearch.onlinelibrary.wiley.com/hub/journal/17518695/homepage/author-guidelines" xr:uid="{D20883C6-B3D1-45DB-8F59-649B557B1721}"/>
    <hyperlink ref="W878" r:id="rId1183" display="https://ietresearch.onlinelibrary.wiley.com/hub/journal/17518695/homepage/author-guidelines" xr:uid="{B28B7E2A-3F2A-49B4-A586-1990B1D563E6}"/>
    <hyperlink ref="M822" r:id="rId1184" xr:uid="{B5D95FEB-D12B-4397-8D29-105956507811}"/>
    <hyperlink ref="S822" r:id="rId1185" display="https://ietresearch.onlinelibrary.wiley.com/hub/journal/20533713/homepage/author-guidelines" xr:uid="{41FF2220-FEE5-46C4-A29F-D48057FBABDF}"/>
    <hyperlink ref="U822" r:id="rId1186" xr:uid="{17FB1710-77B1-43E3-A820-983365314C45}"/>
    <hyperlink ref="W822" r:id="rId1187" xr:uid="{90787F40-0AD4-4D9C-B1DF-8B4823FCFAF9}"/>
    <hyperlink ref="W834" r:id="rId1188" xr:uid="{736B72E1-87F8-4D16-A4FD-1ADA4B41B80A}"/>
    <hyperlink ref="U834" r:id="rId1189" display="https://ietresearch.onlinelibrary.wiley.com/hub/journal/23977264/homepage/author-guidelines" xr:uid="{8A118B6A-D4E5-4363-9925-7655876983D5}"/>
    <hyperlink ref="S834" r:id="rId1190" display="https://ietresearch.onlinelibrary.wiley.com/hub/journal/23977264/homepage/author-guidelines" xr:uid="{4A2C64D9-477E-414D-A0E7-68D5A3461BBF}"/>
    <hyperlink ref="S879" r:id="rId1191" xr:uid="{2B08DE96-33FD-425A-9539-C6C8B3CEA2F6}"/>
    <hyperlink ref="U879" r:id="rId1192" display="https://ietresearch.onlinelibrary.wiley.com/hub/journal/17519667/homepage/author-guidelines" xr:uid="{349E1D82-C84D-4714-97C0-5B7E7F147075}"/>
    <hyperlink ref="W879" r:id="rId1193" display="https://ietresearch.onlinelibrary.wiley.com/hub/journal/17519667/homepage/author-guidelines" xr:uid="{F2232308-A222-4C72-AE27-BF1D72AEE09F}"/>
    <hyperlink ref="S881" r:id="rId1194" display="https://ietresearch.onlinelibrary.wiley.com/hub/journal/17518717/homepage/author-guidelines" xr:uid="{82D6A8F0-C16F-4393-B9F5-C40AE3D10CB4}"/>
    <hyperlink ref="U881" r:id="rId1195" display="https://ietresearch.onlinelibrary.wiley.com/hub/journal/17518717/homepage/author-guidelines" xr:uid="{5E4DB65D-7249-4E42-8609-F794BDDBE386}"/>
    <hyperlink ref="W881" r:id="rId1196" display="https://ietresearch.onlinelibrary.wiley.com/hub/journal/17518717/homepage/author-guidelines" xr:uid="{9158AD02-4838-40D3-836E-97EE9A6E157F}"/>
    <hyperlink ref="S882" r:id="rId1197" display="https://ietresearch.onlinelibrary.wiley.com/hub/journal/17519578/homepage/author-guidelines" xr:uid="{334A0EE8-74C6-4E67-A99F-80CD66A64E81}"/>
    <hyperlink ref="U882" r:id="rId1198" display="https://ietresearch.onlinelibrary.wiley.com/hub/journal/17519578/homepage/author-guidelines" xr:uid="{B2DFE610-54EF-4C34-9DB1-C3FC42372D07}"/>
    <hyperlink ref="W882" r:id="rId1199" display="https://ietresearch.onlinelibrary.wiley.com/hub/journal/17519578/homepage/author-guidelines" xr:uid="{04AA5EC8-8374-4E60-A111-4978C8210CF7}"/>
    <hyperlink ref="S883" r:id="rId1200" display="https://ietresearch.onlinelibrary.wiley.com/hub/journal/17518733/homepage/author-guidelines" xr:uid="{2E8D408B-683B-46ED-A64D-AE411A74BD3C}"/>
    <hyperlink ref="U883" r:id="rId1201" display="https://ietresearch.onlinelibrary.wiley.com/hub/journal/17518733/homepage/author-guidelines" xr:uid="{E548501B-2F66-4D52-BD68-2DA629F00E51}"/>
    <hyperlink ref="W883" r:id="rId1202" display="https://ietresearch.onlinelibrary.wiley.com/hub/journal/17518733/homepage/author-guidelines" xr:uid="{E3D9F831-947B-4C3B-90D7-38E2D2719920}"/>
    <hyperlink ref="M1501" r:id="rId1203" display="https://ietresearch.onlinelibrary.wiley.com/hub/journal/17500443/homepage/open-access" xr:uid="{93D1E15B-B8EF-435F-86A2-A7FDAE69124F}"/>
    <hyperlink ref="U1501" r:id="rId1204" xr:uid="{1B5BF73B-416D-4FF4-A81F-528C4E8FBC1B}"/>
    <hyperlink ref="W1501" r:id="rId1205" display="https://ietresearch.onlinelibrary.wiley.com/hub/journal/17500443/homepage/author-guidelines" xr:uid="{29FA94FA-56D5-4FCC-9746-98F87AC7BC6E}"/>
    <hyperlink ref="S1501" r:id="rId1206" display="https://ietresearch.onlinelibrary.wiley.com/hub/journal/17500443/homepage/author-guidelines" xr:uid="{4791D287-C631-46B6-A725-64A89524B939}"/>
    <hyperlink ref="S885" r:id="rId1207" xr:uid="{DEC2DE08-E65C-4373-9180-8A12DE95E2FB}"/>
    <hyperlink ref="U885" r:id="rId1208" display="https://ietresearch.onlinelibrary.wiley.com/hub/journal/25143255/homepage/author-guidelines" xr:uid="{0914EA04-BF96-4320-8D23-D8D9548359CE}"/>
    <hyperlink ref="W885" r:id="rId1209" display="https://ietresearch.onlinelibrary.wiley.com/hub/journal/25143255/homepage/author-guidelines" xr:uid="{2A97716D-56C8-4A5C-B588-449654E8DCDD}"/>
    <hyperlink ref="S886" r:id="rId1210" xr:uid="{FA3D4F9A-7A53-4B59-95EC-F10E46C6847C}"/>
    <hyperlink ref="U886" r:id="rId1211" display="https://ietresearch.onlinelibrary.wiley.com/hub/journal/20474962/homepage/author-guidelines" xr:uid="{A443D741-F97A-4E2C-A1B4-3AC02CE5E320}"/>
    <hyperlink ref="W886" r:id="rId1212" display="https://ietresearch.onlinelibrary.wiley.com/hub/journal/20474962/homepage/author-guidelines" xr:uid="{5C73829C-8F01-4E16-BB32-EDA5133CBE60}"/>
    <hyperlink ref="S887" r:id="rId1213" display="https://ietresearch.onlinelibrary.wiley.com/hub/journal/17518776/homepage/author-guidelines" xr:uid="{2C273CA1-9C85-4865-B7EE-30F03C5EB55E}"/>
    <hyperlink ref="U887" r:id="rId1214" display="https://ietresearch.onlinelibrary.wiley.com/hub/journal/17518776/homepage/author-guidelines" xr:uid="{62088B47-9C10-4A27-B75D-2E805BAACB24}"/>
    <hyperlink ref="W887" r:id="rId1215" display="https://ietresearch.onlinelibrary.wiley.com/hub/journal/17518776/homepage/author-guidelines" xr:uid="{D5B4FF8A-3F9B-4ED0-BC63-D7B3D6C6A960}"/>
    <hyperlink ref="S888" r:id="rId1216" display="https://ietresearch.onlinelibrary.wiley.com/hub/journal/17554543/homepage/author-guidelines" xr:uid="{FB0BFB15-03D6-4C83-A95C-D1F97A22E0FE}"/>
    <hyperlink ref="U888" r:id="rId1217" display="https://ietresearch.onlinelibrary.wiley.com/hub/journal/17554543/homepage/author-guidelines" xr:uid="{02E65305-2E93-4313-80D3-5A03B1D01CCF}"/>
    <hyperlink ref="W888" r:id="rId1218" display="https://ietresearch.onlinelibrary.wiley.com/hub/journal/17554543/homepage/author-guidelines" xr:uid="{3E0DDEEB-048B-43D7-896F-A5B9AC9CDF7B}"/>
    <hyperlink ref="S889" r:id="rId1219" display="https://ietresearch.onlinelibrary.wiley.com/hub/journal/26328925/homepage/author-guidelines" xr:uid="{8278F697-D232-4882-8D26-BD4A5F1E6E05}"/>
    <hyperlink ref="U889" r:id="rId1220" display="https://ietresearch.onlinelibrary.wiley.com/hub/journal/26328925/homepage/author-guidelines" xr:uid="{0591766E-6D3A-49DE-8D0A-51DBF84BB0F9}"/>
    <hyperlink ref="W889" r:id="rId1221" display="https://ietresearch.onlinelibrary.wiley.com/hub/journal/26328925/homepage/author-guidelines" xr:uid="{185DBDDC-3CBD-4066-B1D4-AD3243FD07C0}"/>
    <hyperlink ref="S891" r:id="rId1222" display="https://ietresearch.onlinelibrary.wiley.com/hub/journal/17521424/homepage/author-guidelines" xr:uid="{D6156389-70DF-4A6B-9852-5045C2CD65AD}"/>
    <hyperlink ref="U891" r:id="rId1223" display="https://ietresearch.onlinelibrary.wiley.com/hub/journal/17521424/homepage/author-guidelines" xr:uid="{6C2FA07F-C948-46D9-9A7E-B3770BC3C99E}"/>
    <hyperlink ref="W891" r:id="rId1224" display="https://ietresearch.onlinelibrary.wiley.com/hub/journal/17521424/homepage/author-guidelines" xr:uid="{7A9F6A55-0FE7-4B52-BDBA-03622B241A33}"/>
    <hyperlink ref="S890" r:id="rId1225" display="https://ietresearch.onlinelibrary.wiley.com/hub/journal/17518792/homepage/author-guidelines" xr:uid="{FC259BE7-6248-4766-85C9-D5B1F85A74BD}"/>
    <hyperlink ref="U890" r:id="rId1226" display="https://ietresearch.onlinelibrary.wiley.com/hub/journal/17518792/homepage/author-guidelines" xr:uid="{6841C65E-09AF-4D53-8FE9-3B45BF8A919E}"/>
    <hyperlink ref="W890" r:id="rId1227" display="https://ietresearch.onlinelibrary.wiley.com/hub/journal/17518792/homepage/author-guidelines" xr:uid="{C5B9C4F1-31F9-4B5A-ADFF-1186809D613C}"/>
    <hyperlink ref="S894" r:id="rId1228" xr:uid="{97070C3D-67C3-463D-BAC7-C29DA56EB1C8}"/>
    <hyperlink ref="U894" r:id="rId1229" xr:uid="{0E7F29CD-8C5D-4CA7-951E-3481D0DD9910}"/>
    <hyperlink ref="W894" r:id="rId1230" display="https://ietresearch.onlinelibrary.wiley.com/hub/journal/26317680/homepage/author-guidelines" xr:uid="{5553E2D2-07A0-41EC-ABCC-CA65BBCC7CC8}"/>
    <hyperlink ref="S892" r:id="rId1231" xr:uid="{B4E0276E-6C46-4241-AD09-9ED1C4FFFC23}"/>
    <hyperlink ref="U892" r:id="rId1232" display="https://ietresearch.onlinelibrary.wiley.com/hub/journal/17518830/homepage/author-guidelines" xr:uid="{920D9210-36FC-40CE-A28F-01B3A04DD908}"/>
    <hyperlink ref="W892" r:id="rId1233" display="https://ietresearch.onlinelibrary.wiley.com/hub/journal/17518830/homepage/author-guidelines" xr:uid="{DF792637-548B-4EDC-93B2-ECB796221E82}"/>
    <hyperlink ref="S895" r:id="rId1234" display="https://ietresearch.onlinelibrary.wiley.com/hub/journal/25152947/homepage/author-guidelines" xr:uid="{6F685DEB-0F22-49F1-98E8-513C2249C9B9}"/>
    <hyperlink ref="U895" r:id="rId1235" display="https://ietresearch.onlinelibrary.wiley.com/hub/journal/25152947/homepage/author-guidelines" xr:uid="{9EB919F6-087E-42C8-AED7-E8CD7F5DF206}"/>
    <hyperlink ref="W895" r:id="rId1236" display="https://ietresearch.onlinelibrary.wiley.com/hub/journal/25152947/homepage/author-guidelines" xr:uid="{46737406-318A-48C1-AF44-A5CBE4AF4F5C}"/>
    <hyperlink ref="S897" r:id="rId1237" xr:uid="{439988D1-7568-4429-BCBB-B8BCF7FD6FFF}"/>
    <hyperlink ref="U897" r:id="rId1238" display="https://ietresearch.onlinelibrary.wiley.com/hub/journal/17518857/homepage/author-guidelines" xr:uid="{BCF45EEE-850F-4664-AA84-BB47A3FE2DA1}"/>
    <hyperlink ref="W897" r:id="rId1239" display="https://ietresearch.onlinelibrary.wiley.com/hub/journal/17518857/homepage/author-guidelines" xr:uid="{E57C3318-E816-49C6-A947-BE3F83C95182}"/>
    <hyperlink ref="U1927" r:id="rId1240" display="https://ietresearch.onlinelibrary.wiley.com/hub/journal/20513305/homepage/author-guidelines" xr:uid="{7046036B-3BFD-44B4-9E4F-A119F8D8ED4C}"/>
    <hyperlink ref="W1927" r:id="rId1241" display="https://ietresearch.onlinelibrary.wiley.com/hub/journal/20513305/homepage/author-guidelines" xr:uid="{FF45E914-93FD-487A-81B0-547F9E213F22}"/>
    <hyperlink ref="S1927" r:id="rId1242" display="https://ietresearch.onlinelibrary.wiley.com/hub/journal/20513305/homepage/author-guidelines" xr:uid="{16EB9E02-3FEC-4C2F-8BD7-6E77D1810DEF}"/>
    <hyperlink ref="M898" r:id="rId1243" display="https://ietresearch.onlinelibrary.wiley.com/hub/journal/20436394/homepage/open-access" xr:uid="{8314B279-D8D9-49AD-AEB2-E4762A3C6B64}"/>
    <hyperlink ref="S898" r:id="rId1244" xr:uid="{164EA075-003F-4A96-840E-11573AE36879}"/>
    <hyperlink ref="U898" r:id="rId1245" display="https://ietresearch.onlinelibrary.wiley.com/hub/journal/20436394/homepage/author-guidelines" xr:uid="{D3CA91F3-E2E9-4C35-9363-DEEE1B84697E}"/>
    <hyperlink ref="W898" r:id="rId1246" display="https://ietresearch.onlinelibrary.wiley.com/hub/journal/20436394/homepage/author-guidelines" xr:uid="{8483CE9A-AE94-43C0-8142-D8B2054C283C}"/>
    <hyperlink ref="J961" r:id="rId1247" display="https://onlinelibrary.wiley.com/page/journal/26903857/homepage/open-access" xr:uid="{F6589037-9354-4886-9D62-85E36FD7F261}"/>
    <hyperlink ref="M961" r:id="rId1248" xr:uid="{5750F8B1-7C13-4AA0-BADC-1191914319FF}"/>
    <hyperlink ref="O961" r:id="rId1249" display="https://authorservices.wiley.com/author-resources/Journal-Authors/licensing/self-archiving.html" xr:uid="{350FE69F-3EFE-4B2A-A606-86AFE7EB3A20}"/>
    <hyperlink ref="M794" r:id="rId1250" xr:uid="{7181FB83-6FC3-4CBF-9E24-F074F273DFDD}"/>
    <hyperlink ref="J1963" r:id="rId1251" xr:uid="{FA110E97-DC9D-46BB-8A1B-BD2780225180}"/>
    <hyperlink ref="M1963" r:id="rId1252" xr:uid="{6A388710-7FE7-4F4B-9BCD-AA77628C208B}"/>
    <hyperlink ref="M1962" r:id="rId1253" xr:uid="{D3B501FF-D082-478F-A9E0-A9D148A867FB}"/>
    <hyperlink ref="J1873" r:id="rId1254" xr:uid="{E26684C9-047D-40F9-8584-6771E9D42B34}"/>
    <hyperlink ref="M1873" r:id="rId1255" xr:uid="{3253C211-CD13-413A-8AE5-CBD5B00565A7}"/>
    <hyperlink ref="O1873" r:id="rId1256" display="https://authorservices.wiley.com/author-resources/Journal-Authors/licensing/self-archiving.html" xr:uid="{8DB27808-0BCE-4E9A-9162-EBA3E9B118D6}"/>
    <hyperlink ref="S1873" r:id="rId1257" xr:uid="{1ED085D4-72C7-411E-BA0B-BECF24E8436D}"/>
    <hyperlink ref="M60" r:id="rId1258" xr:uid="{9496B858-1A72-44F7-9F90-0BBB71DF0056}"/>
    <hyperlink ref="J633" r:id="rId1259" xr:uid="{AF0D7BBF-BB55-4EFB-95D6-5812C438DBF6}"/>
    <hyperlink ref="J324" r:id="rId1260" xr:uid="{6E9B25C4-8E7E-470E-A748-A6EB201CEACE}"/>
    <hyperlink ref="M442" r:id="rId1261" xr:uid="{F655BEB1-C111-4367-AFF1-E8263689D428}"/>
    <hyperlink ref="M627" r:id="rId1262" xr:uid="{5DC37844-C373-425B-9B4C-DD43ECC7A6FE}"/>
    <hyperlink ref="J8" r:id="rId1263" xr:uid="{55BF59EA-C2B9-4814-B12C-4FEAFA370BB9}"/>
    <hyperlink ref="J28" r:id="rId1264" xr:uid="{35572537-F731-4A99-8511-0C983B021832}"/>
    <hyperlink ref="J11:J17" r:id="rId1265" display="https://authorservices.wiley.com/author-resources/Journal-Authors/open-access/hybrid-open-access.html" xr:uid="{1BB18405-A0D3-4D27-A011-4D0CE926185B}"/>
    <hyperlink ref="J18:J19" r:id="rId1266" display="https://authorservices.wiley.com/author-resources/Journal-Authors/open-access/hybrid-open-access.html" xr:uid="{2B14115C-7C6F-4DD8-8429-7648E0D8A7E0}"/>
    <hyperlink ref="J44" r:id="rId1267" xr:uid="{1BE976AF-E644-4A93-9E30-6D68CEF1D044}"/>
    <hyperlink ref="J51" r:id="rId1268" xr:uid="{59282C8D-7403-49FE-91E9-E8CEB08B9697}"/>
    <hyperlink ref="J60" r:id="rId1269" xr:uid="{FF1BD80A-1F13-4DEF-8594-F0B6F6F8DA2B}"/>
    <hyperlink ref="J102" r:id="rId1270" xr:uid="{A4B3C84C-FF79-407F-8048-96176D769F72}"/>
    <hyperlink ref="J37:J39" r:id="rId1271" display="https://authorservices.wiley.com/author-resources/Journal-Authors/open-access/hybrid-open-access.html" xr:uid="{C334CA0A-3865-4029-BBFB-2DC3FF235856}"/>
    <hyperlink ref="J109" r:id="rId1272" xr:uid="{0A95DD61-D2E8-42BA-BECF-E0DE51B49155}"/>
    <hyperlink ref="J137" r:id="rId1273" xr:uid="{631B9249-B63F-4C68-9742-7A36645B91D1}"/>
    <hyperlink ref="J142" r:id="rId1274" xr:uid="{EA0B2BC8-CD73-4477-85D7-DC38A400D346}"/>
    <hyperlink ref="J77:J78" r:id="rId1275" display="https://authorservices.wiley.com/author-resources/Journal-Authors/open-access/hybrid-open-access.html" xr:uid="{813DDC97-9A3A-4442-BAD7-7090442CB692}"/>
    <hyperlink ref="J156" r:id="rId1276" xr:uid="{02457D59-C7E5-4DD7-9908-82A1B9D883A9}"/>
    <hyperlink ref="J169" r:id="rId1277" xr:uid="{96478E24-E5C8-420C-A04B-6EC7CE12727E}"/>
    <hyperlink ref="J183" r:id="rId1278" xr:uid="{8D610376-E767-41A1-AF3C-17528C6B0AFC}"/>
    <hyperlink ref="J209" r:id="rId1279" xr:uid="{76DBF03D-4877-47CC-B950-AB42D376288A}"/>
    <hyperlink ref="J260" r:id="rId1280" xr:uid="{F82955E7-0861-493A-A116-7817EB80CBCA}"/>
    <hyperlink ref="J270" r:id="rId1281" xr:uid="{F73E9638-2795-44A2-B46E-10D7AF62D1FA}"/>
    <hyperlink ref="J435" r:id="rId1282" xr:uid="{DE960278-DB68-418F-A347-3F9DA4CE2F0C}"/>
    <hyperlink ref="J500" r:id="rId1283" xr:uid="{2D6A00C0-CF9D-4BF8-B733-C270419BB32D}"/>
    <hyperlink ref="J378:J379" r:id="rId1284" display="https://authorservices.wiley.com/author-resources/Journal-Authors/open-access/hybrid-open-access.html" xr:uid="{F70824BE-372D-49A7-8418-A8BA6A301E77}"/>
    <hyperlink ref="J555" r:id="rId1285" xr:uid="{A4714AD9-51B1-4AB9-B5E5-72CEA9B0D2BD}"/>
    <hyperlink ref="J591" r:id="rId1286" xr:uid="{66339A7C-BD7E-4181-B994-A93A111F3A98}"/>
    <hyperlink ref="J451:J453" r:id="rId1287" display="https://authorservices.wiley.com/author-resources/Journal-Authors/open-access/hybrid-open-access.html" xr:uid="{9F78658C-EA84-4D24-A8AF-6101BF337487}"/>
    <hyperlink ref="J604" r:id="rId1288" xr:uid="{2E4D457A-C50C-444E-958F-CEE5C0B39F89}"/>
    <hyperlink ref="J611" r:id="rId1289" xr:uid="{3A280D64-C8B4-4E10-865E-FDBB3E098A67}"/>
    <hyperlink ref="J721" r:id="rId1290" xr:uid="{909C686D-5864-441C-8192-8AEED21A4666}"/>
    <hyperlink ref="J743" r:id="rId1291" xr:uid="{BE9B07C6-8281-4B08-B90B-4E4BBE27D784}"/>
    <hyperlink ref="J590:J591" r:id="rId1292" display="https://authorservices.wiley.com/author-resources/Journal-Authors/open-access/hybrid-open-access.html" xr:uid="{86FE0140-4988-4776-B133-9D7AEA99AF07}"/>
    <hyperlink ref="J755" r:id="rId1293" xr:uid="{12675F44-3BC9-4851-9E11-32DA4C75CCCF}"/>
    <hyperlink ref="J761" r:id="rId1294" xr:uid="{AF11BC96-DAF1-4005-B896-BA8198EE25A0}"/>
    <hyperlink ref="J848" r:id="rId1295" xr:uid="{96078B61-9D97-4C93-B28F-31FF53AA262F}"/>
    <hyperlink ref="J753:J754" r:id="rId1296" display="https://authorservices.wiley.com/author-resources/Journal-Authors/open-access/hybrid-open-access.html" xr:uid="{8631332F-1514-4610-8556-E03E2FDEBC4C}"/>
    <hyperlink ref="J975" r:id="rId1297" xr:uid="{2298B20E-D78E-46B1-9F7C-4A2E04DB90F3}"/>
    <hyperlink ref="J1012" r:id="rId1298" xr:uid="{AF1D619D-4D85-4AC4-9E0C-348B47AABE0F}"/>
    <hyperlink ref="J1017" r:id="rId1299" xr:uid="{B115C3F3-F591-4B68-B8EA-78BCA8FD34BD}"/>
    <hyperlink ref="J1050" r:id="rId1300" xr:uid="{925E9975-9F53-44FF-88C0-BF77B0B922BF}"/>
    <hyperlink ref="J1052" r:id="rId1301" xr:uid="{44A55576-5B11-4ACB-BE96-7DA83DCE54A9}"/>
    <hyperlink ref="J1074" r:id="rId1302" xr:uid="{35249B8B-B434-4251-AB58-78FBA286E2A0}"/>
    <hyperlink ref="J1079" r:id="rId1303" xr:uid="{522273AF-20B0-4919-9943-6D1F64F457D5}"/>
    <hyperlink ref="J1093" r:id="rId1304" xr:uid="{43F7E60D-8A3B-40DB-88F5-518E74B4CFA2}"/>
    <hyperlink ref="J1118" r:id="rId1305" xr:uid="{B7BB63CE-C786-4408-9FA1-52EA9C0E446E}"/>
    <hyperlink ref="J937:J938" r:id="rId1306" display="https://authorservices.wiley.com/author-resources/Journal-Authors/open-access/hybrid-open-access.html" xr:uid="{F1B4D8F1-80DB-45F1-BD94-95F18FA7AD60}"/>
    <hyperlink ref="J1187" r:id="rId1307" xr:uid="{08F3AFEC-00D4-4432-9656-801CA236381A}"/>
    <hyperlink ref="J1000:J1001" r:id="rId1308" display="https://authorservices.wiley.com/author-resources/Journal-Authors/open-access/hybrid-open-access.html" xr:uid="{78C174A2-2052-4708-8FC7-D46A6F5FCEFE}"/>
    <hyperlink ref="J1282" r:id="rId1309" xr:uid="{F492B0CB-4359-452F-8ABF-2FC851CC6A45}"/>
    <hyperlink ref="J1296" r:id="rId1310" xr:uid="{C558FF67-BC0B-42CC-AF53-D2D0E281A68C}"/>
    <hyperlink ref="J1371" r:id="rId1311" xr:uid="{79F8BBA4-300B-43F6-B7BE-B8BD9B87BFF2}"/>
    <hyperlink ref="J1373" r:id="rId1312" xr:uid="{9FB600A8-ECA2-4B16-BAD1-68709E157AB5}"/>
    <hyperlink ref="J1377" r:id="rId1313" xr:uid="{AAF21693-316F-4C1B-96A7-C052A74C0BC9}"/>
    <hyperlink ref="J1415" r:id="rId1314" xr:uid="{B366D9BD-0EDE-4C05-A94B-340E04F97FAD}"/>
    <hyperlink ref="J1447" r:id="rId1315" xr:uid="{65FD4BA4-3460-4F6E-8067-94BD52F28314}"/>
    <hyperlink ref="J1176:J1182" r:id="rId1316" display="https://authorservices.wiley.com/author-resources/Journal-Authors/open-access/hybrid-open-access.html" xr:uid="{123252AE-9B87-4FC0-9950-D553346C6A0A}"/>
    <hyperlink ref="J1193:J1194" r:id="rId1317" display="https://authorservices.wiley.com/author-resources/Journal-Authors/open-access/hybrid-open-access.html" xr:uid="{4B090AE9-C068-401C-8CAC-B0E243D40181}"/>
    <hyperlink ref="J1473" r:id="rId1318" xr:uid="{0465F1F8-EC9D-4CBB-BEE4-62C64A262A96}"/>
    <hyperlink ref="J1199:J1200" r:id="rId1319" display="https://authorservices.wiley.com/author-resources/Journal-Authors/open-access/hybrid-open-access.html" xr:uid="{C70BB6EA-D9D8-47B2-B088-3AE6E53584EB}"/>
    <hyperlink ref="J1299:J1300" r:id="rId1320" display="https://authorservices.wiley.com/author-resources/Journal-Authors/open-access/hybrid-open-access.html" xr:uid="{3FDB6CFD-9A68-4ACB-A9BF-F7D4078AEB86}"/>
    <hyperlink ref="J1641" r:id="rId1321" xr:uid="{8D391E08-D880-47C8-BB9B-A31682EABC59}"/>
    <hyperlink ref="J1382:J1384" r:id="rId1322" display="https://authorservices.wiley.com/author-resources/Journal-Authors/open-access/hybrid-open-access.html" xr:uid="{A325DF2F-8418-4D71-8A11-219F018FE4BD}"/>
    <hyperlink ref="J1702" r:id="rId1323" xr:uid="{C2A45625-CB5C-44FC-A864-B581D593D88A}"/>
    <hyperlink ref="J1707" r:id="rId1324" xr:uid="{6D58D0B9-ABEB-4829-859A-1FA1CA5C2156}"/>
    <hyperlink ref="J1714" r:id="rId1325" xr:uid="{3A0D3F48-6D46-4AC1-809A-917B4AE65DEC}"/>
    <hyperlink ref="J1718" r:id="rId1326" xr:uid="{52727E99-00A9-477C-A835-DFD901AA1B5F}"/>
    <hyperlink ref="J1733" r:id="rId1327" xr:uid="{8663275A-766E-4B59-85B1-A42FFFB70DCB}"/>
    <hyperlink ref="J1802" r:id="rId1328" xr:uid="{945C430D-A64F-4F34-BC85-B59157C668A7}"/>
    <hyperlink ref="J1834" r:id="rId1329" xr:uid="{085D0AEF-20CC-4C0E-BF31-6518D21F2BDA}"/>
    <hyperlink ref="J1838" r:id="rId1330" xr:uid="{39E212E7-AB77-4229-AAF2-C4CAF1FE4461}"/>
    <hyperlink ref="J1524:J1525" r:id="rId1331" display="https://authorservices.wiley.com/author-resources/Journal-Authors/open-access/hybrid-open-access.html" xr:uid="{FCF024B8-697B-409A-8760-03FE0B092D69}"/>
    <hyperlink ref="J1848" r:id="rId1332" xr:uid="{E8998001-C6AD-42CB-9830-B41E3BAE8FD3}"/>
    <hyperlink ref="J1865" r:id="rId1333" xr:uid="{39742201-BA26-4E7E-92D6-E2301095541D}"/>
    <hyperlink ref="J1867" r:id="rId1334" xr:uid="{72D62608-E147-451B-9074-F964D48E7379}"/>
    <hyperlink ref="J1926" r:id="rId1335" xr:uid="{2E791818-27AA-4845-9F54-AAC8ACCF5D08}"/>
    <hyperlink ref="J1929" r:id="rId1336" xr:uid="{F1EC8F60-D520-4BE7-9FCD-95389D9C1120}"/>
    <hyperlink ref="J1962" r:id="rId1337" xr:uid="{C5C03D75-5463-49FB-BECC-E6A30411FDB8}"/>
    <hyperlink ref="J1972" r:id="rId1338" xr:uid="{59C9BC8A-BC02-4CE7-BBEA-91D166C017C9}"/>
    <hyperlink ref="J1979" r:id="rId1339" xr:uid="{0BAB2A79-09BC-4216-BDEA-63D688AE099B}"/>
    <hyperlink ref="J1679:J1680" r:id="rId1340" display="https://authorservices.wiley.com/author-resources/Journal-Authors/open-access/hybrid-open-access.html" xr:uid="{576C9937-1B9F-4CE8-BEC2-A99E1AC02817}"/>
    <hyperlink ref="J2017" r:id="rId1341" xr:uid="{7759F57F-CE1A-473F-BA21-D66420BC2A1C}"/>
    <hyperlink ref="J80" r:id="rId1342" xr:uid="{F7BCB41D-299A-46F8-BE43-409876B6A72B}"/>
    <hyperlink ref="J101" r:id="rId1343" xr:uid="{15D63509-7941-4124-BB49-14BBBAF4E745}"/>
    <hyperlink ref="J126" r:id="rId1344" xr:uid="{677704AF-5590-43D3-BC63-5C329C0064EB}"/>
    <hyperlink ref="J139" r:id="rId1345" xr:uid="{36235FD7-3EF8-4055-A084-888D55F16E02}"/>
    <hyperlink ref="J164" r:id="rId1346" xr:uid="{C557E8C2-AC8F-40CB-9A3E-9F445386EAC5}"/>
    <hyperlink ref="J278" r:id="rId1347" xr:uid="{18AF4A3A-7157-47A6-BE29-00133AD69D9A}"/>
    <hyperlink ref="J310:J311" r:id="rId1348" display="https://authorservices.wiley.com/author-resources/Journal-Authors/open-access/index.html" xr:uid="{90CBB8D2-329F-42F6-8E2D-A630DF565D71}"/>
    <hyperlink ref="J479" r:id="rId1349" xr:uid="{3BD1C1FC-89B1-4B35-B19A-37DCAB0B48BB}"/>
    <hyperlink ref="J549" r:id="rId1350" xr:uid="{551F1088-20C5-4AB7-821B-EA82EF88A3E5}"/>
    <hyperlink ref="J603" r:id="rId1351" xr:uid="{196FD859-A8A3-46E1-9806-F2C3F1ADEC60}"/>
    <hyperlink ref="J627" r:id="rId1352" xr:uid="{C363F196-76E4-4C34-A870-C8567B076DB0}"/>
    <hyperlink ref="J631" r:id="rId1353" xr:uid="{7D12FBBC-1197-4B08-9599-CC0165A04E05}"/>
    <hyperlink ref="J904" r:id="rId1354" xr:uid="{C8E80451-BBB2-44B7-9446-A3943DC4C7BF}"/>
    <hyperlink ref="J908" r:id="rId1355" xr:uid="{A164B352-D846-45BF-AC06-AF19CE51A8BD}"/>
    <hyperlink ref="J850:J851" r:id="rId1356" display="https://authorservices.wiley.com/author-resources/Journal-Authors/open-access/index.html" xr:uid="{2947A021-B437-4FDD-9AD6-F9A589739F41}"/>
    <hyperlink ref="J1096" r:id="rId1357" xr:uid="{4ECEFBC2-A5CF-43BA-B96F-D29E84E2EF74}"/>
    <hyperlink ref="J1404" r:id="rId1358" xr:uid="{692214B5-3216-4664-85B3-6F2AAC56CA79}"/>
    <hyperlink ref="J1426" r:id="rId1359" xr:uid="{368BA28F-1B06-49B4-8407-0A0076B68B84}"/>
    <hyperlink ref="J1429" r:id="rId1360" xr:uid="{1E380451-51BF-4E3A-8F07-3AA7A5D0ECA7}"/>
    <hyperlink ref="J1478" r:id="rId1361" xr:uid="{AF8359D9-314F-42EB-8EE1-23CF6CCA3D4F}"/>
    <hyperlink ref="J1697" r:id="rId1362" xr:uid="{18C53E25-4DA5-4133-9D77-6B81CDCF794D}"/>
    <hyperlink ref="J1723" r:id="rId1363" xr:uid="{13E5A027-481A-4637-B07A-D7BDC2605EF7}"/>
    <hyperlink ref="J1905" r:id="rId1364" xr:uid="{24C5C8F5-BADB-4C7A-9905-D85C5C89A351}"/>
    <hyperlink ref="J1928" r:id="rId1365" xr:uid="{24214B8E-3567-4E56-BE25-EFB8404C36AE}"/>
    <hyperlink ref="J1930" r:id="rId1366" xr:uid="{1E3936D6-1A35-46AE-A6B3-AED7A3B0B545}"/>
    <hyperlink ref="J1973" r:id="rId1367" xr:uid="{89BA2333-D574-445C-883B-D1EC708815CF}"/>
    <hyperlink ref="M47" r:id="rId1368" xr:uid="{5DA25FF6-6C3A-4219-A8C9-7F1BBE00E4B9}"/>
    <hyperlink ref="M49" r:id="rId1369" xr:uid="{BE8CB863-A167-4744-AC56-C96701E67C18}"/>
    <hyperlink ref="M102" r:id="rId1370" xr:uid="{8E650E6C-F124-4ECD-B040-54E73E4E81B4}"/>
    <hyperlink ref="M104" r:id="rId1371" xr:uid="{1FEB04F2-A83A-41E3-8C0A-5B1ABDE1D0B0}"/>
    <hyperlink ref="M105" r:id="rId1372" xr:uid="{6EE8BB41-B46C-4196-9D2A-8B5377B21006}"/>
    <hyperlink ref="O1065" r:id="rId1373" display="https://authorservices.wiley.com/author-resources/Journal-Authors/licensing/self-archiving.html" xr:uid="{8D9620B2-7564-4F3A-B196-D8C0E2509200}"/>
    <hyperlink ref="J708" r:id="rId1374" display="https://authorservices.wiley.com/author-resources/Journal-Authors/open-access/onlineopen.html" xr:uid="{DD17560C-C246-436F-83BC-9DC14923BCF8}"/>
    <hyperlink ref="J177" r:id="rId1375" xr:uid="{7378FA54-4A5F-43CB-9A49-0F3399DF5A2F}"/>
    <hyperlink ref="M177" r:id="rId1376" display="https://onlinelibrary.wiley.com/page/journal/26938847/homepage/open-access" xr:uid="{DAE7BC23-67EC-4F3D-B4EB-7FF949EFE4FC}"/>
    <hyperlink ref="J1002" r:id="rId1377" display="https://authorservices.wiley.com/author-resources/Journal-Authors/open-access/onlineopen.html" xr:uid="{E25E7AA2-8C29-492F-B3DF-6E9F6A9F74B7}"/>
    <hyperlink ref="O1002" r:id="rId1378" display="https://authorservices.wiley.com/author-resources/Journal-Authors/licensing/self-archiving.html" xr:uid="{032277A3-0559-4E71-851B-6C3BD5988A99}"/>
    <hyperlink ref="J443" r:id="rId1379" xr:uid="{45A081EE-5050-4F4B-BE70-BEC0F54172F2}"/>
    <hyperlink ref="J1354" r:id="rId1380" display="https://authorservices.wiley.com/author-resources/Journal-Authors/open-access/onlineopen.html" xr:uid="{E23EECD9-343E-4357-9E93-EDF41144B900}"/>
    <hyperlink ref="M1354" r:id="rId1381" xr:uid="{D61B92B8-54E9-4F0C-9AD8-446AFC1E0D72}"/>
    <hyperlink ref="J190" r:id="rId1382" xr:uid="{0EC42541-74C7-4B55-85C0-296188091DB3}"/>
    <hyperlink ref="J189" r:id="rId1383" xr:uid="{D568241A-C7DC-4AB0-B941-6C2EA33D2725}"/>
    <hyperlink ref="J192" r:id="rId1384" xr:uid="{2F5ED6D4-BF0C-493E-AD8B-7ACC8E0EBDB8}"/>
    <hyperlink ref="J193" r:id="rId1385" xr:uid="{96B9865E-D0FB-46BC-935B-FFF67801A7DF}"/>
    <hyperlink ref="J191" r:id="rId1386" xr:uid="{2F67DEB3-FC84-4F92-8EF3-FB46AB4FD416}"/>
    <hyperlink ref="J241" r:id="rId1387" xr:uid="{31DD87D5-9B1C-4164-ADB7-9AC2D4B3EF98}"/>
    <hyperlink ref="J228" r:id="rId1388" xr:uid="{95DB9402-642A-4746-B0A5-CFB727ECFA54}"/>
    <hyperlink ref="J10" r:id="rId1389" xr:uid="{BCC75458-E445-4775-9478-CBD689148DC4}"/>
    <hyperlink ref="O10" r:id="rId1390" xr:uid="{DF6DD32C-E849-49C3-8C36-EE9E0F96D2C6}"/>
    <hyperlink ref="S10" r:id="rId1391" xr:uid="{8DAD97AD-B7BE-4724-8DB3-4D084FCE232D}"/>
    <hyperlink ref="J11" r:id="rId1392" xr:uid="{A8FCD243-9EBE-4CE6-B968-0B5E0C08DCDD}"/>
    <hyperlink ref="O11" r:id="rId1393" xr:uid="{60419724-7A09-48B8-851D-3C891B202F1F}"/>
    <hyperlink ref="S11" r:id="rId1394" xr:uid="{2FE97305-494B-4AA0-A550-A7C5886C2710}"/>
    <hyperlink ref="J12" r:id="rId1395" xr:uid="{C761100F-4D2C-42B4-8E2B-2943E43262A5}"/>
    <hyperlink ref="O12" r:id="rId1396" xr:uid="{EE9928B2-D6B8-4F56-A793-01300E02E75A}"/>
    <hyperlink ref="S12" r:id="rId1397" xr:uid="{F3A5E1CF-4F19-43A2-B76C-773A8E4121EA}"/>
    <hyperlink ref="J13" r:id="rId1398" xr:uid="{0887DFD8-1509-416A-9ADF-D59126386CD4}"/>
    <hyperlink ref="O13" r:id="rId1399" xr:uid="{70297FB4-18AD-4DC9-AA07-5ADF10C2F962}"/>
    <hyperlink ref="J14" r:id="rId1400" xr:uid="{38FAB7C9-3A0E-45F7-AE84-815B8296D887}"/>
    <hyperlink ref="O14" r:id="rId1401" xr:uid="{7FD0B1DC-86CD-4DC4-9864-4825C8232B6D}"/>
    <hyperlink ref="S14" r:id="rId1402" xr:uid="{4ACD6E06-75A5-4F73-82BE-AE5F71149D2B}"/>
    <hyperlink ref="J1097" r:id="rId1403" xr:uid="{60341954-8C80-4F4A-ADF6-875C2C23F186}"/>
    <hyperlink ref="O1097" r:id="rId1404" xr:uid="{21EC02C1-EADB-40C8-98D6-D311C2A4B18C}"/>
    <hyperlink ref="S1097" r:id="rId1405" xr:uid="{C85AF137-C4C1-4058-A450-888A9DEEEB38}"/>
    <hyperlink ref="O1355" r:id="rId1406" location="aam" xr:uid="{23E35480-1B97-4B10-AF2A-9D7278E9C0A0}"/>
    <hyperlink ref="S1355" r:id="rId1407" xr:uid="{0DFF7225-AE27-40EB-9D14-0BA4567F607B}"/>
    <hyperlink ref="W1355" r:id="rId1408" xr:uid="{E00DB2AF-13A6-4FED-BF9A-3B807A33AA5E}"/>
    <hyperlink ref="W1097" r:id="rId1409" xr:uid="{FA9D9E38-799A-4074-81FC-02FACD59544A}"/>
    <hyperlink ref="W10" r:id="rId1410" xr:uid="{64C46E5A-0F7A-4877-A2A6-9E630334C673}"/>
    <hyperlink ref="W11" r:id="rId1411" xr:uid="{158797B6-C273-4456-8C92-B73E871F8CFB}"/>
    <hyperlink ref="W12" r:id="rId1412" xr:uid="{62B5EDBB-4114-4195-B5B3-7D10AA8FA2E3}"/>
    <hyperlink ref="W13" r:id="rId1413" xr:uid="{DE8D94B8-04A4-4520-A25A-B134AD40B506}"/>
    <hyperlink ref="W14" r:id="rId1414" xr:uid="{C713072F-2782-4409-B388-6586ACA094B3}"/>
    <hyperlink ref="S13" r:id="rId1415" xr:uid="{36C6C020-542F-44C3-989D-550013B9D012}"/>
    <hyperlink ref="M10" r:id="rId1416" xr:uid="{C7273B49-8D4B-4663-A775-856B6CD40B59}"/>
    <hyperlink ref="M11" r:id="rId1417" xr:uid="{C2629D5F-DB13-4B02-BADB-88715388851B}"/>
    <hyperlink ref="M12" r:id="rId1418" xr:uid="{9816E7AB-9716-4A37-9BD7-317B99D4FFE8}"/>
    <hyperlink ref="M13" r:id="rId1419" xr:uid="{BC858A09-C378-4F63-A1F4-71039F0C19C7}"/>
    <hyperlink ref="M14" r:id="rId1420" xr:uid="{692BF5B3-AB45-441C-831A-26254B26CA28}"/>
    <hyperlink ref="M1097" r:id="rId1421" xr:uid="{9BDDE032-682F-4CED-8A7C-4EA9A1A42530}"/>
    <hyperlink ref="J931" r:id="rId1422" xr:uid="{F192BCB0-1742-4784-A9A7-65B1EA38944A}"/>
    <hyperlink ref="J772" r:id="rId1423" xr:uid="{54A9C3CD-821D-4897-A563-06663993275D}"/>
    <hyperlink ref="O772" r:id="rId1424" display="https://authorservices.wiley.com/author-resources/Journal-Authors/licensing/self-archiving.html" xr:uid="{3705541B-1EB6-4E96-805D-6ED73BB4D33A}"/>
    <hyperlink ref="J774" r:id="rId1425" xr:uid="{AB9061CF-B9AF-4BA8-B626-BB514975E257}"/>
    <hyperlink ref="J423" r:id="rId1426" display="https://authorservices.wiley.com/author-resources/Journal-Authors/open-access/onlineopen.html" xr:uid="{C756024E-12DA-4924-8E8A-93A246789A84}"/>
    <hyperlink ref="M423" r:id="rId1427" display="https://ietresearch.onlinelibrary.wiley.com/hub/journal/20755597/homepage/open-access" xr:uid="{DEAB7223-83A2-4BAB-84B4-3A0E3F31DC22}"/>
    <hyperlink ref="J17" r:id="rId1428" xr:uid="{74BAC2A4-9673-4A6A-B63B-D2C4DF623635}"/>
    <hyperlink ref="M17" r:id="rId1429" xr:uid="{42E85FF3-5107-43D8-9B97-846153177D60}"/>
    <hyperlink ref="J1068" r:id="rId1430" xr:uid="{A203C7F6-1011-4537-B6FE-FFD2CF52DB03}"/>
    <hyperlink ref="M1068" r:id="rId1431" xr:uid="{DB4569CA-E5A2-4D4D-A09A-30A8E312F5CF}"/>
    <hyperlink ref="O1068" r:id="rId1432" xr:uid="{CB3F4441-CEFF-4FDA-911B-5665471C495A}"/>
    <hyperlink ref="J1983" r:id="rId1433" xr:uid="{4BC2CAAA-090B-4BA2-92BD-3766D36F0588}"/>
    <hyperlink ref="M1983" r:id="rId1434" xr:uid="{904EBD82-F450-42A0-9A2D-CAFC79914979}"/>
    <hyperlink ref="O1983" r:id="rId1435" xr:uid="{647D3DDB-7D90-41C8-ACB3-8BDAB594CD37}"/>
    <hyperlink ref="S1983" r:id="rId1436" xr:uid="{2EC9C58A-E225-4537-8546-78316B0987B9}"/>
    <hyperlink ref="U1983" r:id="rId1437" xr:uid="{EC59D809-61F2-4BF9-A4B6-0D6883E8652A}"/>
    <hyperlink ref="W1983" r:id="rId1438" xr:uid="{33B2F9BE-9A2C-4C95-A7AD-E1659E349EBB}"/>
    <hyperlink ref="J1190" r:id="rId1439" display="https://authorservices.wiley.com/author-resources/Journal-Authors/open-access/onlineopen.html" xr:uid="{B2222A21-9AAB-4292-AFA7-50A9C3926BFD}"/>
    <hyperlink ref="M1190" r:id="rId1440" xr:uid="{C6EC8984-DA67-40E3-90F5-EE78E11CBC4A}"/>
    <hyperlink ref="O1190" r:id="rId1441" xr:uid="{98875D72-A7D2-4652-AB0B-54FC45F5797E}"/>
    <hyperlink ref="J1355" r:id="rId1442" xr:uid="{B51C58B4-870B-456F-906B-3F7873AFFFE7}"/>
    <hyperlink ref="M1355" r:id="rId1443" xr:uid="{FEC5AD0F-C49F-4271-BA4C-73CA395AF342}"/>
    <hyperlink ref="U1355" r:id="rId1444" location="SEC3.5" xr:uid="{EF0B8B78-8C97-460C-BDCD-73ADE258408B}"/>
    <hyperlink ref="J1791" r:id="rId1445" xr:uid="{8E7C5C22-FF1B-435C-BF12-03479CBF89D5}"/>
    <hyperlink ref="J860" r:id="rId1446" xr:uid="{5741C148-CBD1-4FE2-965A-631AABB8AF41}"/>
    <hyperlink ref="S860" r:id="rId1447" location="openaccess" xr:uid="{F3575FE9-551B-4C8E-9977-A6CBA322345A}"/>
    <hyperlink ref="U860" r:id="rId1448" location="openaccess" xr:uid="{38DF5FE5-C15C-4FAA-9B05-B9BFA7E9BF34}"/>
    <hyperlink ref="J521" r:id="rId1449" display="https://authorservices.wiley.com/author-resources/Journal-Authors/open-access/onlineopen.html" xr:uid="{DA805BBB-F877-43C2-B600-801494911512}"/>
    <hyperlink ref="J1763" r:id="rId1450" xr:uid="{C8419EE4-9042-4003-BA3C-5D901F7C9A9E}"/>
    <hyperlink ref="M1763" r:id="rId1451" xr:uid="{EB92C0AC-5367-46B8-ADC8-D13DDD5B4976}"/>
    <hyperlink ref="S1763" r:id="rId1452" xr:uid="{CBEA00EC-FDE4-4819-BEED-58FD0D2CCF70}"/>
    <hyperlink ref="U1763" r:id="rId1453" xr:uid="{F68913C5-7731-493E-8D7F-1C99C7F2FEA9}"/>
    <hyperlink ref="J1166" r:id="rId1454" xr:uid="{7863D0FC-2E57-4F22-82D3-ED1D582D0E00}"/>
    <hyperlink ref="J1358" r:id="rId1455" xr:uid="{43C1673A-AF8D-4589-B654-9C4A06EFF707}"/>
    <hyperlink ref="M1358" r:id="rId1456" xr:uid="{07CFCC5C-3F40-41F8-8D6B-114E1D7C540A}"/>
    <hyperlink ref="J1479" r:id="rId1457" xr:uid="{9DA60BF5-B0DA-4AEB-B477-A22F6C153573}"/>
    <hyperlink ref="O1479" r:id="rId1458" xr:uid="{6488CB4A-D654-4C3D-AE8C-0EB9E4CAA76D}"/>
    <hyperlink ref="J1481" r:id="rId1459" xr:uid="{435BFF2E-1744-4288-B83C-250A0CD4A7B1}"/>
    <hyperlink ref="O1481" r:id="rId1460" xr:uid="{1BAE6EBF-71F8-4FA3-9465-A6FD944C0973}"/>
    <hyperlink ref="J1480" r:id="rId1461" xr:uid="{B92BF0C5-8D10-4E37-A096-C1EB4AE00BAB}"/>
    <hyperlink ref="O1480" r:id="rId1462" xr:uid="{74DE0962-7F78-4965-9115-D277EA492B18}"/>
    <hyperlink ref="J625" r:id="rId1463" xr:uid="{0B088E57-70FF-4028-B5BD-F27235E21150}"/>
    <hyperlink ref="M625" r:id="rId1464" xr:uid="{6DE6E650-EBD3-431C-B5F4-4839C3519DD3}"/>
    <hyperlink ref="O625" r:id="rId1465" xr:uid="{B2A39E3C-A150-4938-A0BC-0460F66DB30C}"/>
    <hyperlink ref="J348" r:id="rId1466" xr:uid="{D9E6376E-5729-4871-8460-7ADF5D96397F}"/>
    <hyperlink ref="O348" r:id="rId1467" xr:uid="{7844CFC0-747C-4E7C-94D4-321D837FAD83}"/>
    <hyperlink ref="J459" r:id="rId1468" xr:uid="{CC9BE753-806E-4A60-AAC9-90F429C9F97B}"/>
    <hyperlink ref="S459" r:id="rId1469" xr:uid="{81FF5E69-D4E2-4A80-8400-4829DF0E908B}"/>
    <hyperlink ref="J1720" r:id="rId1470" xr:uid="{DFD83B36-C357-453B-8D23-01FB7F9B78CE}"/>
    <hyperlink ref="M1720" r:id="rId1471" xr:uid="{FF112F49-FA03-4BB6-901F-6876391E4D41}"/>
    <hyperlink ref="J2007" r:id="rId1472" xr:uid="{3D649893-CC8D-41E9-98EC-C75AC2EB7B6E}"/>
    <hyperlink ref="M2007" r:id="rId1473" xr:uid="{F7D65CE1-5335-4919-9018-EFFBBBB48A5A}"/>
    <hyperlink ref="J425" r:id="rId1474" xr:uid="{ED341209-6D7A-4E79-8C1A-F3D12FDAF413}"/>
    <hyperlink ref="M425" r:id="rId1475" xr:uid="{EA8A8FD9-F455-406A-B5E6-330F5A43856E}"/>
    <hyperlink ref="J750" r:id="rId1476" xr:uid="{8934FE41-0AE0-4728-B031-9F2EA74D71A1}"/>
    <hyperlink ref="M750" r:id="rId1477" xr:uid="{5C29B464-19C4-41E5-A948-56D56E8013E9}"/>
    <hyperlink ref="J341" r:id="rId1478" xr:uid="{75B20337-119B-463C-A8B4-0AD6D707E683}"/>
    <hyperlink ref="M341" r:id="rId1479" xr:uid="{A3AC4452-83B7-4477-8600-D4D265C303C1}"/>
    <hyperlink ref="O341" r:id="rId1480" xr:uid="{AD5392C2-F035-4FD1-85E6-0C1BD2C0D898}"/>
    <hyperlink ref="J815" r:id="rId1481" xr:uid="{3E88860B-2369-4A41-8CEE-1E8FFAED8EF2}"/>
    <hyperlink ref="M815" r:id="rId1482" xr:uid="{96FCEB39-F41E-48F4-91DD-DCBF26BE5EEC}"/>
    <hyperlink ref="O815" r:id="rId1483" xr:uid="{3BD98654-F312-4472-9055-1BAC4CB79F10}"/>
    <hyperlink ref="J581" r:id="rId1484" xr:uid="{2A440658-F0FA-45FB-BDAB-B565D9F9FCCC}"/>
    <hyperlink ref="M581" r:id="rId1485" xr:uid="{48F16B89-AB5A-4D09-94E6-D607CC025DA8}"/>
    <hyperlink ref="J592" r:id="rId1486" xr:uid="{D674198B-3A61-41A8-9461-A76EAEEDBEC2}"/>
    <hyperlink ref="M592" r:id="rId1487" xr:uid="{9F96302C-F4CD-42EB-9057-56729BB515E1}"/>
    <hyperlink ref="J1402" r:id="rId1488" xr:uid="{F0BA822D-A5BF-45D2-8731-044C515D92AD}"/>
    <hyperlink ref="M1402" r:id="rId1489" xr:uid="{40E917C2-856D-49E4-974E-DDB6E7BFED32}"/>
    <hyperlink ref="J1815" r:id="rId1490" xr:uid="{43A4E227-E763-49E9-9709-050FBF2EF511}"/>
    <hyperlink ref="M1815" r:id="rId1491" xr:uid="{37C37CB3-5B53-45E8-B738-9DB20E3BC53D}"/>
    <hyperlink ref="O1815" r:id="rId1492" xr:uid="{722D143C-F26C-4D95-875C-747B337254CB}"/>
    <hyperlink ref="S1815" r:id="rId1493" xr:uid="{F4E04F5E-F05D-46A7-ABAB-C91EF88B5931}"/>
    <hyperlink ref="U1815" r:id="rId1494" display="https://authorservices.wiley.com/author-resources/Journal-Authors/licensing-open-access/open-access/preprints-policy.html" xr:uid="{FF8FF8C4-4E9A-4F4E-A9AC-DDB5107407CF}"/>
    <hyperlink ref="W1815" r:id="rId1495" xr:uid="{E3161BB3-B369-4469-86F2-EF2DD5F1D500}"/>
    <hyperlink ref="J1564" r:id="rId1496" xr:uid="{5ED51CDC-4C47-4D51-B117-C50E3DC4699B}"/>
    <hyperlink ref="M1564" r:id="rId1497" xr:uid="{7875E389-EBA0-4D3D-9DC2-C5F8B6CBD478}"/>
    <hyperlink ref="S1564" r:id="rId1498" xr:uid="{6BDA12ED-81FF-417B-B3A9-8FB6785D6C64}"/>
    <hyperlink ref="U1564" r:id="rId1499" xr:uid="{66592F14-089D-432E-8678-31FCB119B056}"/>
    <hyperlink ref="W1564" r:id="rId1500" xr:uid="{C67829F7-734D-49CC-AEA1-C4298648D6E6}"/>
    <hyperlink ref="J736" r:id="rId1501" xr:uid="{EA9637F5-378B-4EE6-BF2B-48A9A864CE3C}"/>
    <hyperlink ref="M736" r:id="rId1502" display="https://onlinelibrary.wiley.com/page/journal/27702081/homepage/open-access" xr:uid="{56C0B28D-D115-492B-8F21-CAEFC4574143}"/>
    <hyperlink ref="O736" r:id="rId1503" xr:uid="{9493CD09-8B0A-415E-B469-E1EF1E9F9D5C}"/>
    <hyperlink ref="S736" r:id="rId1504" xr:uid="{F1C09808-2E02-4C46-BB56-A6CFF7DBE516}"/>
    <hyperlink ref="U736" r:id="rId1505" xr:uid="{FC29C018-C97F-44D9-A509-6B305CFA0A6D}"/>
    <hyperlink ref="W736" r:id="rId1506" xr:uid="{EBF65965-5A06-4EAD-B223-73CAF7435763}"/>
    <hyperlink ref="J928" r:id="rId1507" xr:uid="{0F05E6DA-36CE-4690-8D46-2D3A8AF26191}"/>
    <hyperlink ref="M928" r:id="rId1508" xr:uid="{38B425A0-15B3-4FC5-BD5B-9FE3462F6680}"/>
    <hyperlink ref="O928" r:id="rId1509" xr:uid="{08AE2AE7-AB2D-4186-BEC9-8192A909B898}"/>
    <hyperlink ref="U928" r:id="rId1510" display="https://authorservices.wiley.com/author-resources/Journal-Authors/licensing-open-access/open-access/preprints-policy.html" xr:uid="{F140C2D3-4CD0-4A6C-B8AF-8B9FF517CF6D}"/>
    <hyperlink ref="J1514" r:id="rId1511" xr:uid="{AE2269C2-3E55-4137-B6DB-A0B336A2D097}"/>
    <hyperlink ref="M1514" r:id="rId1512" xr:uid="{64889CED-D306-4953-8658-C85511519569}"/>
    <hyperlink ref="O1514" r:id="rId1513" xr:uid="{3EA658E3-F85B-41BD-A8CF-19597272B3EB}"/>
    <hyperlink ref="U1514" r:id="rId1514" xr:uid="{00B32C36-F4F2-4C4E-84FB-E435F00ED595}"/>
    <hyperlink ref="W928" r:id="rId1515" xr:uid="{DA179C99-B8F2-4AA0-82DF-6E286F3CD09E}"/>
    <hyperlink ref="W1514" r:id="rId1516" xr:uid="{4EDA0C85-1DC7-473F-8946-02A688F7ECCA}"/>
    <hyperlink ref="J901" r:id="rId1517" xr:uid="{6C93AC0E-F3B4-4CA8-A85B-621677480FC1}"/>
    <hyperlink ref="M901" r:id="rId1518" xr:uid="{D1205561-DFCD-40EC-A64E-89FAF3E1937A}"/>
    <hyperlink ref="O901" r:id="rId1519" xr:uid="{2B9B2A26-E806-47AA-A427-78F50B993A0A}"/>
    <hyperlink ref="U901" r:id="rId1520" xr:uid="{CC627697-1EEC-4529-8047-12174E64EF0A}"/>
    <hyperlink ref="W901" r:id="rId1521" xr:uid="{8531DD77-3B71-4E52-A988-FF1D8422AAE4}"/>
    <hyperlink ref="J804" r:id="rId1522" xr:uid="{22EF2FB9-4F96-4E7C-9BD2-E26DF17BFCAC}"/>
    <hyperlink ref="M804" r:id="rId1523" xr:uid="{B5535067-4459-483A-A05E-B45BF7FF27F7}"/>
    <hyperlink ref="O804" r:id="rId1524" xr:uid="{B06AC3AE-CFEF-4B0F-A0A0-19DD4FC3C32C}"/>
    <hyperlink ref="U804" r:id="rId1525" xr:uid="{2A3E5D02-B48D-4B3B-82CC-28843AAF7A31}"/>
    <hyperlink ref="W804" r:id="rId1526" xr:uid="{847A8E1B-2574-4DAD-BFC4-62BE1D715690}"/>
    <hyperlink ref="J548" r:id="rId1527" xr:uid="{76251764-D94F-4832-B79D-537168A35B31}"/>
    <hyperlink ref="M548" r:id="rId1528" xr:uid="{CD2E176D-40B3-4E38-91FF-55ABC2816B38}"/>
    <hyperlink ref="O548" r:id="rId1529" xr:uid="{1E3CEF44-69A3-4175-AC1F-B82843DFE397}"/>
    <hyperlink ref="U548" r:id="rId1530" xr:uid="{BA8E449E-3420-457B-81DE-9B92842A0E04}"/>
    <hyperlink ref="W548" r:id="rId1531" xr:uid="{09332031-762A-4946-A29C-B8360F58E030}"/>
    <hyperlink ref="O856" r:id="rId1532" xr:uid="{87910FC6-2DD9-4043-A0A8-2D97C68C7D7C}"/>
    <hyperlink ref="J50" r:id="rId1533" xr:uid="{5E072C77-7829-4AF2-9BC1-047DDFD8E680}"/>
    <hyperlink ref="M50" r:id="rId1534" xr:uid="{9286A29C-91F0-4212-AB67-2090ECE2F1AB}"/>
    <hyperlink ref="O50" r:id="rId1535" xr:uid="{0E892EF2-696D-4F09-9915-87E20638367F}"/>
    <hyperlink ref="J46" r:id="rId1536" xr:uid="{ED9B9305-5273-4BC3-9CB9-B537033B4702}"/>
    <hyperlink ref="M46" r:id="rId1537" xr:uid="{EFED8E9A-B27B-437D-873D-7A4B04731266}"/>
    <hyperlink ref="O46" r:id="rId1538" xr:uid="{07AF8587-D633-4642-BD5F-435B0E72C5EB}"/>
    <hyperlink ref="M1499" r:id="rId1539" xr:uid="{102FB209-0284-43B6-B9CB-2D3923F374FB}"/>
    <hyperlink ref="S1499" r:id="rId1540" xr:uid="{610C08F6-0097-4486-A15A-3F6E969688AC}"/>
    <hyperlink ref="U1499" r:id="rId1541" xr:uid="{6D7ADA9E-20AD-44BA-BC94-9507BB8B6018}"/>
    <hyperlink ref="J1849" r:id="rId1542" xr:uid="{4CE019E0-B7DD-47CA-BD13-B30D58DB67B2}"/>
    <hyperlink ref="O1849" r:id="rId1543" xr:uid="{7980E06F-E188-45FB-B4E4-F2AD02AC8180}"/>
    <hyperlink ref="S1849" r:id="rId1544" xr:uid="{45F731B7-682E-49D5-939A-675B2753BFD2}"/>
    <hyperlink ref="U1849" r:id="rId1545" xr:uid="{B880268F-5E5A-4013-B3DA-86A8E06D956A}"/>
    <hyperlink ref="W1849" r:id="rId1546" xr:uid="{545D88C6-C1E2-4414-AB01-7966DFA50238}"/>
    <hyperlink ref="J394" r:id="rId1547" xr:uid="{46A48BCC-BE0A-4E83-819C-3A3AF361E5D4}"/>
    <hyperlink ref="S394" r:id="rId1548" xr:uid="{43D01434-9FDD-462F-AB8F-722264EC45DA}"/>
    <hyperlink ref="U394" r:id="rId1549" xr:uid="{E701F71A-60DF-4223-8E5D-4BA7D07BE6AD}"/>
    <hyperlink ref="W394" r:id="rId1550" xr:uid="{DAEEC4FE-6336-4B45-BC57-69A0A406DFFA}"/>
    <hyperlink ref="J1516" r:id="rId1551" xr:uid="{735EC71E-DF6C-4E4F-8115-24D7A8A50E43}"/>
    <hyperlink ref="M1516" r:id="rId1552" xr:uid="{89048318-E0C0-45B5-BF84-6C400E34822D}"/>
    <hyperlink ref="O1516" r:id="rId1553" xr:uid="{21C87BA6-BDD0-4EDB-94A3-2A91D981B59A}"/>
    <hyperlink ref="U1516" r:id="rId1554" xr:uid="{CCAE8584-9AA9-40B8-A17E-1A6753FCD7C1}"/>
    <hyperlink ref="W1516" r:id="rId1555" xr:uid="{5FDB1132-7C64-43E3-A3AD-79A663BFFB69}"/>
    <hyperlink ref="J41" r:id="rId1556" xr:uid="{27E272BC-E238-4888-A268-84D253913198}"/>
    <hyperlink ref="U41" r:id="rId1557" xr:uid="{7280A2AD-9C3C-4473-A8EB-D1F02F75AEEE}"/>
    <hyperlink ref="U1848" r:id="rId1558" xr:uid="{EB650F7C-51A9-4D3A-B765-8C90FD21EA34}"/>
    <hyperlink ref="J30" r:id="rId1559" xr:uid="{2C2147E3-37BB-46F1-AB23-0FFF79B0C5D9}"/>
    <hyperlink ref="J1451" r:id="rId1560" xr:uid="{7AB1348B-335A-4E01-9B9B-14CB1CF5B827}"/>
    <hyperlink ref="U1451" r:id="rId1561" display="https://authorservices.wiley.com/author-resources/Journal-Authors/licensing-open-access/open-access/preprints-policy.html" xr:uid="{C23AE7A3-FEC9-4D58-8622-DB8215347A7E}"/>
    <hyperlink ref="J706" r:id="rId1562" xr:uid="{E2E377E9-DE29-418A-9004-AF8992E767E7}"/>
    <hyperlink ref="M706" r:id="rId1563" xr:uid="{25B23AD5-1AD6-4145-8701-E29C318B1238}"/>
    <hyperlink ref="S706" r:id="rId1564" xr:uid="{F8AFE117-2E35-48AD-8E12-9BEDB170884A}"/>
    <hyperlink ref="J783" r:id="rId1565" xr:uid="{3868003A-1C08-4000-8F21-397F3C0DCBF2}"/>
    <hyperlink ref="O783" r:id="rId1566" xr:uid="{8B14E28D-ED20-4472-809C-DEA7BFDEF416}"/>
    <hyperlink ref="S783" r:id="rId1567" xr:uid="{322B67A7-F5CE-41A0-803C-AA087020975A}"/>
    <hyperlink ref="U783" r:id="rId1568" xr:uid="{AEA9F54D-8C81-4BF0-A4C0-51F847435449}"/>
    <hyperlink ref="W783" r:id="rId1569" location="1 " xr:uid="{ED1698EE-CD08-437A-97F1-3A939B283A29}"/>
    <hyperlink ref="J1621" r:id="rId1570" xr:uid="{A79C601D-B8A1-4617-BC70-CE4909D5A9C0}"/>
    <hyperlink ref="M1621" r:id="rId1571" xr:uid="{DB405CA6-F162-4F5C-B252-D0AB4AFD2C28}"/>
    <hyperlink ref="U1621" r:id="rId1572" xr:uid="{D765BC2C-11B9-4E1C-828C-AECC3966CA06}"/>
    <hyperlink ref="M1622" r:id="rId1573" xr:uid="{E1197313-EADC-43D9-A761-070B635B204D}"/>
    <hyperlink ref="S1622" r:id="rId1574" xr:uid="{8B31ECC2-9696-499A-9C72-D580A4F149EB}"/>
    <hyperlink ref="U1622" r:id="rId1575" xr:uid="{C6204D86-02A1-4CAC-B36B-69DF30F085FC}"/>
    <hyperlink ref="W1622" r:id="rId1576" xr:uid="{C1B181D5-36A3-4A59-BF4A-14B17997DECD}"/>
    <hyperlink ref="M783" r:id="rId1577" xr:uid="{E6E3DF17-4C22-468B-B266-6C525C5FB67D}"/>
    <hyperlink ref="O498" r:id="rId1578" xr:uid="{5EF194FC-9C13-452B-9F0B-C16A6BAE1A6B}"/>
    <hyperlink ref="J498" r:id="rId1579" xr:uid="{A8E9ED2C-A392-4747-B6BF-5EACAAA9E73C}"/>
    <hyperlink ref="J1984" r:id="rId1580" xr:uid="{E74B2E80-4444-42CE-AEB4-6A9CAED95308}"/>
    <hyperlink ref="M1984" r:id="rId1581" xr:uid="{DC47EEED-DF37-44BE-8BF8-D8E75E710439}"/>
    <hyperlink ref="O1984" r:id="rId1582" display="https://authorservices.wiley.com/author-resources/Journal-Authors/licensing/self-archiving.html" xr:uid="{0CE5AA99-D25A-40E1-A032-B6D5A62F6AD1}"/>
    <hyperlink ref="S1984" r:id="rId1583" xr:uid="{FA4AE669-20D7-4254-984C-0A1A5C76DC22}"/>
    <hyperlink ref="U1984" r:id="rId1584" xr:uid="{667A7A82-25C0-47C3-B512-0C38F0239B88}"/>
    <hyperlink ref="W1984" r:id="rId1585" xr:uid="{12412EDF-7A83-46BC-B28F-77CB710D8279}"/>
    <hyperlink ref="J464" r:id="rId1586" xr:uid="{F21FAF3D-36CB-4385-973E-F2AEBBC21866}"/>
    <hyperlink ref="O464" r:id="rId1587" display="https://authorservices.wiley.com/author-resources/Journal-Authors/licensing/self-archiving.html" xr:uid="{0C5774A0-3F64-4D46-AD24-9998FC55B152}"/>
    <hyperlink ref="S464" r:id="rId1588" xr:uid="{357254DD-D2FF-4A82-8F4E-FC82FA84AD47}"/>
    <hyperlink ref="U464" r:id="rId1589" display="https://authorservices.wiley.com/author-resources/Journal-Authors/licensing-open-access/open-access/preprints-policy.html" xr:uid="{D1D67BF2-DDB0-42C1-9362-C93340519771}"/>
    <hyperlink ref="W464" r:id="rId1590" xr:uid="{88AB6D63-4CF1-4DA6-8252-EBDAF0C98845}"/>
    <hyperlink ref="J280" r:id="rId1591" xr:uid="{A64F0365-2E2A-4DCF-A9C2-CF50427D896F}"/>
    <hyperlink ref="O280" r:id="rId1592" xr:uid="{61114576-5AA9-4037-ADF8-697D2220059F}"/>
    <hyperlink ref="S280" r:id="rId1593" xr:uid="{EDCE41C1-2ECC-4CAB-9A51-DBF4F42C309A}"/>
    <hyperlink ref="U280" r:id="rId1594" xr:uid="{564D7023-59DA-4DD5-8D60-4AB4A698F809}"/>
    <hyperlink ref="W280" r:id="rId1595" xr:uid="{764CEADD-EC80-4310-81CB-37CBACB0E3AF}"/>
    <hyperlink ref="J932" r:id="rId1596" xr:uid="{DC9870E3-B752-42B0-A3E5-96B526565AE7}"/>
    <hyperlink ref="O932" r:id="rId1597" xr:uid="{950431A9-8150-4B31-A9BC-0DB1B0D860B2}"/>
    <hyperlink ref="O641" r:id="rId1598" xr:uid="{425833E8-6D71-4583-98B8-FC19E74A67CE}"/>
    <hyperlink ref="S641" r:id="rId1599" xr:uid="{6770A6B1-2D8C-4B5F-B7FE-866834F12CDD}"/>
    <hyperlink ref="W641" r:id="rId1600" xr:uid="{9E936CF8-4E45-42D2-B985-6A6EAEBFA7A5}"/>
    <hyperlink ref="J900" r:id="rId1601" xr:uid="{B0AF4732-2858-428E-A7CF-CE963C3BB240}"/>
    <hyperlink ref="M900" r:id="rId1602" xr:uid="{F8AEC7B7-C6DF-42DE-BA81-0F72E6A190DB}"/>
    <hyperlink ref="W900" r:id="rId1603" xr:uid="{B90A23C8-ABD7-4490-9846-8FB74D071FBC}"/>
    <hyperlink ref="J405" r:id="rId1604" xr:uid="{9081EFA9-3403-49A9-B30A-176CA6D036EB}"/>
    <hyperlink ref="U405" r:id="rId1605" xr:uid="{95F850C5-B4D8-49ED-8382-0B3A6C849FF8}"/>
    <hyperlink ref="J1811" r:id="rId1606" xr:uid="{16256151-7C18-4F8B-8C5C-3050CF679710}"/>
    <hyperlink ref="M1811" r:id="rId1607" xr:uid="{3E09D725-AA43-4747-ABBD-1E28571285AB}"/>
    <hyperlink ref="J1053" r:id="rId1608" xr:uid="{BFF494B5-CEEA-4734-8D4F-311186E82C83}"/>
    <hyperlink ref="M1053" r:id="rId1609" xr:uid="{95B7E2DD-4FBC-4EDE-A8F3-B6DDF0A0F4D9}"/>
    <hyperlink ref="J287" r:id="rId1610" xr:uid="{B9F6887C-E765-4F3B-B77C-A61CBA9B8CDA}"/>
    <hyperlink ref="M287" r:id="rId1611" xr:uid="{B95C13F0-3071-4179-AFE1-6393A5603A55}"/>
    <hyperlink ref="S287" r:id="rId1612" location="editorialpolicies " xr:uid="{08CC46BD-BF52-4991-B12F-EDBCBF593DB2}"/>
    <hyperlink ref="W287" r:id="rId1613" location="editorialpolicies" xr:uid="{9F5453F8-51A9-4AE1-B126-E48E2CA65864}"/>
    <hyperlink ref="J1960" r:id="rId1614" xr:uid="{CF93B8F0-CC50-40C2-8389-EE72168AA5B6}"/>
    <hyperlink ref="M1960" r:id="rId1615" xr:uid="{961D2AF0-070B-4BA5-8140-EEDD9DBC1CE2}"/>
    <hyperlink ref="U1960" r:id="rId1616" xr:uid="{917FBD63-16F9-489B-850E-9F6C589053AE}"/>
    <hyperlink ref="W1960" r:id="rId1617" xr:uid="{88A406EC-E5B3-4C86-8D54-E34C440EFDEC}"/>
    <hyperlink ref="J1907" r:id="rId1618" xr:uid="{22BE33D7-6208-49BB-A56C-539AD5033F85}"/>
    <hyperlink ref="M1907" r:id="rId1619" xr:uid="{FBE13BF3-0ABF-455E-BF01-1149A5E88E35}"/>
    <hyperlink ref="S1907" r:id="rId1620" xr:uid="{23C5731E-0C7C-43C1-B4B2-2F66B54CF204}"/>
    <hyperlink ref="U1907" r:id="rId1621" xr:uid="{27422B55-9994-4755-AC0B-62924DFC13B0}"/>
    <hyperlink ref="W1907" r:id="rId1622" xr:uid="{685F2607-26C3-4F2A-B968-EFBCA1A650C4}"/>
    <hyperlink ref="M1670" r:id="rId1623" xr:uid="{B154FE95-21A6-4FCA-AAC5-1794A077C45A}"/>
    <hyperlink ref="W1670" r:id="rId1624" xr:uid="{62492D36-F5B6-43FD-838C-8EAD2214DD4F}"/>
    <hyperlink ref="S666" r:id="rId1625" xr:uid="{5B842748-2FE8-41D6-80DE-0D1A40DD1A31}"/>
    <hyperlink ref="W666" r:id="rId1626" xr:uid="{7CC494AB-6070-4024-ADA8-07CF7981A32F}"/>
    <hyperlink ref="J140" r:id="rId1627" xr:uid="{5B198D87-0B61-400B-94A7-959C09465B30}"/>
    <hyperlink ref="M140" r:id="rId1628" xr:uid="{4A6A4AA6-02C9-4922-8853-1762F1B7C6CE}"/>
    <hyperlink ref="J739" r:id="rId1629" xr:uid="{EAF2CD1B-3448-425D-9831-8C26CF78DB9E}"/>
    <hyperlink ref="M739" r:id="rId1630" xr:uid="{C28F7694-7632-4C8D-B692-7D0B68FBB7EC}"/>
    <hyperlink ref="J203" r:id="rId1631" xr:uid="{48EE4C6B-622D-4DE0-9ADF-69083E2685DC}"/>
    <hyperlink ref="J751" r:id="rId1632" display="https://onlinelibrary.wiley.com/page/journal/28359402/homepage/open-access?_gl=1*1rorlmc*_gcl_aw*R0NMLjE3MjI0NDg5ODQuQ2p3S0NBandvSXFoQmhBR0Vpd0FyWFQ3SzFZYlIxVERScHZfNllOQUFubWdwLTBJWkVNTnFiNC1KZTdTdUdGbEcyd0NkY2l3cExxaFVCb0NWOVFRQXZEX0J3RQ..*_gcl_au*NjQ4MDkzNzI1LjE3MjIzNTYyNDMuOTc0ODUwNTc5LjE3Mjk2MzAxNDAuMTcyOTYzMDYxNA.." xr:uid="{E9A8A638-FBB9-44C1-A07C-F6D2D055B03B}"/>
    <hyperlink ref="M751" r:id="rId1633" display="https://onlinelibrary.wiley.com/page/journal/28359402/homepage/open-access?_gl=1*1rorlmc*_gcl_aw*R0NMLjE3MjI0NDg5ODQuQ2p3S0NBandvSXFoQmhBR0Vpd0FyWFQ3SzFZYlIxVERScHZfNllOQUFubWdwLTBJWkVNTnFiNC1KZTdTdUdGbEcyd0NkY2l3cExxaFVCb0NWOVFRQXZEX0J3RQ..*_gcl_au*NjQ4MDkzNzI1LjE3MjIzNTYyNDMuOTc0ODUwNTc5LjE3Mjk2MzAxNDAuMTcyOTYzMDYxNA.." xr:uid="{728E8886-7315-4166-8BB8-4B1280344DA2}"/>
    <hyperlink ref="M1797" r:id="rId1634" xr:uid="{6327F2C2-DCE5-4228-8885-AF57373F7538}"/>
    <hyperlink ref="J1495" r:id="rId1635" xr:uid="{84634EB5-BE06-4ABB-A049-92C93151F676}"/>
    <hyperlink ref="M1495" r:id="rId1636" xr:uid="{D5F11ADD-F589-4B4D-B736-D508C669D8E0}"/>
    <hyperlink ref="J1596" r:id="rId1637" xr:uid="{47EC8E5B-F63E-40BD-8A12-78CCF5E0D684}"/>
    <hyperlink ref="M1596" r:id="rId1638" xr:uid="{B8BA641C-05DD-4513-95A8-049FEEEADCB1}"/>
    <hyperlink ref="M1766" r:id="rId1639" xr:uid="{CC50460B-CAAD-4F8B-A93B-E8603E7B0B8B}"/>
    <hyperlink ref="J1189" r:id="rId1640" xr:uid="{34BE34D5-8BF7-4AF1-A39C-D9C880D23C73}"/>
    <hyperlink ref="M1189" r:id="rId1641" xr:uid="{EE6BA414-C812-400A-9006-7A6FBC9AAB65}"/>
    <hyperlink ref="M1979" r:id="rId1642" xr:uid="{8C60B42E-53F9-4F58-884E-969C0CB46198}"/>
    <hyperlink ref="O1979" r:id="rId1643" xr:uid="{A65FFEB2-7934-4F0E-8F65-E0DA8F456EE0}"/>
    <hyperlink ref="U1979" r:id="rId1644" xr:uid="{1329D180-96D7-4C60-899B-891550D76403}"/>
    <hyperlink ref="J1649" r:id="rId1645" xr:uid="{9F854711-8E22-44A1-BBAE-F15CBD93B15C}"/>
    <hyperlink ref="M1649" r:id="rId1646" xr:uid="{BB3FC080-6EB1-49B8-B695-870D48E30FA9}"/>
    <hyperlink ref="M29" r:id="rId1647" xr:uid="{5CA201A1-DE00-4270-AE5A-A9D75F7D328E}"/>
    <hyperlink ref="M204" r:id="rId1648" xr:uid="{402FC31A-941D-407F-A1C3-F0E0E979C830}"/>
    <hyperlink ref="M331" r:id="rId1649" xr:uid="{2D8359EE-4DFA-4F52-AC1C-331E8FFF0634}"/>
    <hyperlink ref="M645" r:id="rId1650" xr:uid="{7949B4E0-0C7E-4D4B-9224-9504E3BFCA87}"/>
    <hyperlink ref="M1508" r:id="rId1651" xr:uid="{4C90278E-2378-4A0E-AC7C-8AAC75DBB709}"/>
    <hyperlink ref="M1613" r:id="rId1652" xr:uid="{6BCF743A-439B-42AD-B632-5D5B60F96877}"/>
    <hyperlink ref="M1736" r:id="rId1653" xr:uid="{6A989047-042D-4FAF-881B-E9876131CD3B}"/>
    <hyperlink ref="M2000" r:id="rId1654" xr:uid="{2B241D36-646D-4D73-BC99-CDBFF236F847}"/>
    <hyperlink ref="O331" r:id="rId1655" xr:uid="{086BD95E-4A4B-4F9A-961C-5CA18DFA5E84}"/>
    <hyperlink ref="J579" r:id="rId1656" xr:uid="{9D15058F-5D51-42FD-B893-5E2FB2F274D0}"/>
    <hyperlink ref="M579" r:id="rId1657" xr:uid="{94FDCB1E-EB93-4B5A-AEA2-9B8B7BE02318}"/>
    <hyperlink ref="W579" r:id="rId1658" xr:uid="{403354F7-193C-4620-BA23-62A38CFB19A5}"/>
    <hyperlink ref="J694" r:id="rId1659" xr:uid="{EA981743-CA06-436B-8040-3491CF48E00D}"/>
    <hyperlink ref="M694" r:id="rId1660" xr:uid="{F768503A-05E2-4B50-81D3-657190479795}"/>
    <hyperlink ref="S694" r:id="rId1661" xr:uid="{A3730F1E-811D-4BBB-ACB6-36ABFE84D9A8}"/>
    <hyperlink ref="U694" r:id="rId1662" xr:uid="{59970F0C-DA61-4D34-BD0E-A7F0A8BF3DAB}"/>
    <hyperlink ref="W694" r:id="rId1663" xr:uid="{F0944926-67D8-4F5C-99A1-062F423EE530}"/>
    <hyperlink ref="J632" r:id="rId1664" xr:uid="{D4981251-8487-4034-8D83-192CB77A6196}"/>
    <hyperlink ref="S632" r:id="rId1665" location="data-sharing " xr:uid="{3424E157-60D7-41E6-984D-D58F42FD5B5D}"/>
    <hyperlink ref="J430" r:id="rId1666" xr:uid="{820EF716-26E1-4D36-BE2F-CF17EEE42B8E}"/>
    <hyperlink ref="J1124" r:id="rId1667" xr:uid="{33940F5D-79F6-43CD-BF3A-FE33B1EFA0C8}"/>
    <hyperlink ref="M1124" r:id="rId1668" xr:uid="{F5059683-B4D6-4FA6-B084-CF18656F3676}"/>
    <hyperlink ref="J1469" r:id="rId1669" xr:uid="{B41D58A3-1ACC-462B-A420-1D829EF41FED}"/>
    <hyperlink ref="M1469" r:id="rId1670" xr:uid="{83BB8CD7-F644-4878-89FF-FA44762F9E65}"/>
    <hyperlink ref="J1850" r:id="rId1671" xr:uid="{250C30F5-3B27-4D53-96EB-E21BBEF12BD2}"/>
    <hyperlink ref="M1850" r:id="rId1672" xr:uid="{44D56488-FBEA-43BF-BEE4-9F947C06488C}"/>
    <hyperlink ref="O1850" r:id="rId1673" xr:uid="{528BAB7F-15B7-4CDF-8944-74D5BB8995B0}"/>
    <hyperlink ref="S1850" r:id="rId1674" xr:uid="{5581B76F-D861-4101-BA31-DB4E0806DD0B}"/>
    <hyperlink ref="U1850" r:id="rId1675" xr:uid="{7049CC2D-EBAC-46C4-92BD-555E9F91B7DA}"/>
    <hyperlink ref="W1850" r:id="rId1676" xr:uid="{4CE599DE-D379-44D1-BC55-5CC0E93EEC75}"/>
    <hyperlink ref="J922" r:id="rId1677" xr:uid="{8449AE1B-28F5-4930-8172-5754C4319C67}"/>
    <hyperlink ref="M922" r:id="rId1678" xr:uid="{93EBFFBE-E4EF-4FCE-A481-B7CDA50AC4CE}"/>
    <hyperlink ref="S922" r:id="rId1679" location="data-sharing " xr:uid="{415094F1-9654-4407-B4E7-6E78C4A2D4ED}"/>
    <hyperlink ref="U922" r:id="rId1680" location="data-sharing " xr:uid="{EE9336EA-1F61-49D6-9892-276854C8223C}"/>
    <hyperlink ref="W922" r:id="rId1681" xr:uid="{743FACB4-4D68-4C4C-9960-700DBD6A6BD5}"/>
    <hyperlink ref="J441" r:id="rId1682" xr:uid="{EA9A3808-D6B6-4F57-8E49-5831A1DA1697}"/>
    <hyperlink ref="M441" r:id="rId1683" xr:uid="{E65C92ED-F893-4A42-AEC0-6C9065DC9433}"/>
    <hyperlink ref="W441" r:id="rId1684" xr:uid="{5DBCE787-74A1-4566-8992-5076CE50697F}"/>
    <hyperlink ref="J2002" r:id="rId1685" xr:uid="{49F5941D-3A7E-4B46-B9F0-34AE4F5E7719}"/>
    <hyperlink ref="M2002" r:id="rId1686" xr:uid="{2EA5E188-91E7-4335-9153-B5F793AF5485}"/>
    <hyperlink ref="J1405" r:id="rId1687" xr:uid="{56D3081B-55C4-491E-8D87-333E2832A1CA}"/>
    <hyperlink ref="M1405" r:id="rId1688" xr:uid="{DDDCE711-4350-420F-9139-34259BFA22DB}"/>
    <hyperlink ref="J826" r:id="rId1689" xr:uid="{EC3B2051-2CEC-45E1-9C57-8D76952022A3}"/>
    <hyperlink ref="M826" r:id="rId1690" xr:uid="{E17E4B3C-9EB7-49CF-B229-15BBF6A863B9}"/>
    <hyperlink ref="J919" r:id="rId1691" xr:uid="{37B94AC2-8995-4E08-9F02-6E6CB1B65AB3}"/>
    <hyperlink ref="M919" r:id="rId1692" xr:uid="{BC9697C0-76C3-4499-90D6-5A3FC9B9E33F}"/>
    <hyperlink ref="J752" r:id="rId1693" xr:uid="{8D3D2C9E-DA23-4BE0-A571-C351A5E3FB05}"/>
    <hyperlink ref="M752" r:id="rId1694" xr:uid="{8386B1EA-C361-4E12-B635-D06849617658}"/>
    <hyperlink ref="J258" r:id="rId1695" xr:uid="{8927F7A2-0CDC-4425-8C4F-239A4745EC64}"/>
    <hyperlink ref="M258" r:id="rId1696" xr:uid="{2E0D7ACE-3701-4C82-B149-49B48B6B9F9D}"/>
    <hyperlink ref="J845" r:id="rId1697" xr:uid="{3A574219-2828-4D9D-B3E6-FA9906E49308}"/>
    <hyperlink ref="M845" r:id="rId1698" xr:uid="{B754D32F-5405-4450-AB74-C2B72F07DE32}"/>
    <hyperlink ref="J1218" r:id="rId1699" xr:uid="{6C550AF4-E948-4BAA-845E-628750E159CC}"/>
    <hyperlink ref="M1218" r:id="rId1700" xr:uid="{34C01E4A-49C8-43FF-9D92-FC117E07F4AA}"/>
    <hyperlink ref="S1218" r:id="rId1701" xr:uid="{17E0DD33-0002-418C-9D16-B3343F935873}"/>
    <hyperlink ref="U1218" r:id="rId1702" xr:uid="{4F1C53FD-E681-406F-B975-58793EBB92FC}"/>
    <hyperlink ref="W1218" r:id="rId1703" xr:uid="{80D92990-F771-4616-AEBA-DF319C0A235B}"/>
    <hyperlink ref="J1294" r:id="rId1704" xr:uid="{305ECDA1-0F95-43DB-905C-4708A73E11BB}"/>
    <hyperlink ref="M1294" r:id="rId1705" xr:uid="{07FA21F2-9360-4A28-807D-92F4B6E0AD91}"/>
    <hyperlink ref="J1162" r:id="rId1706" xr:uid="{A71995FE-A2C5-4DD2-99BA-B8204264DF9B}"/>
    <hyperlink ref="M1162" r:id="rId1707" xr:uid="{05019984-1D0B-400B-AEF5-B902662AE6EC}"/>
    <hyperlink ref="O1162" r:id="rId1708" xr:uid="{911664C6-408D-49A2-AD22-0DB300337338}"/>
    <hyperlink ref="J1174" r:id="rId1709" xr:uid="{1500B551-C53F-4F5B-8441-D134B52D489B}"/>
    <hyperlink ref="M1174" r:id="rId1710" xr:uid="{98E7EDA1-80DA-49BC-ADA4-DCB25F287E54}"/>
    <hyperlink ref="J1716" r:id="rId1711" xr:uid="{5DFE4DAE-DF8D-45F5-A4D1-2BFE8E7FCA4A}"/>
    <hyperlink ref="M1716" r:id="rId1712" xr:uid="{F881CF51-8125-446A-B0B8-9731AEFF8B96}"/>
    <hyperlink ref="J1832" r:id="rId1713" xr:uid="{EC1589E4-8DFF-4DC3-8798-57B8DDE047EE}"/>
    <hyperlink ref="M1832" r:id="rId1714" xr:uid="{1AD8F676-38B0-4333-8AE3-CC06BCC271BB}"/>
    <hyperlink ref="J734" r:id="rId1715" xr:uid="{80E3CECE-805F-4B0E-BCB2-FA80A7CD6EFF}"/>
    <hyperlink ref="M734" r:id="rId1716" xr:uid="{75B42DEC-EBE1-4786-92D3-EBA53831549C}"/>
    <hyperlink ref="S734" r:id="rId1717" xr:uid="{13ED8726-EEEC-4C34-89BC-EA702C93C3E5}"/>
    <hyperlink ref="U734" r:id="rId1718" xr:uid="{5A7DC38B-6973-4C98-9546-062EFE250761}"/>
    <hyperlink ref="W734" r:id="rId1719" xr:uid="{3F4C6016-812F-4D15-8EB2-B633B3FA5B73}"/>
    <hyperlink ref="J1844" r:id="rId1720" xr:uid="{B17A595A-6FE5-4B5A-8419-CFE123CAC8C6}"/>
    <hyperlink ref="M1844" r:id="rId1721" xr:uid="{5E7A2F21-17AA-4BFE-813D-2BB82FDFE5F0}"/>
    <hyperlink ref="S1844" r:id="rId1722" xr:uid="{FA70023A-2E3C-4048-97DF-4CF33FA539A0}"/>
    <hyperlink ref="U1844" r:id="rId1723" xr:uid="{1CB70ADA-27BD-4B45-AF28-3B72F5EC0807}"/>
    <hyperlink ref="W1844" r:id="rId1724" xr:uid="{D4972299-A3FA-4727-A5E4-76C90C75DC6C}"/>
    <hyperlink ref="J1186" r:id="rId1725" xr:uid="{23E050DD-594C-4C26-8BB4-01405E5350E4}"/>
    <hyperlink ref="M1186" r:id="rId1726" xr:uid="{5B932E90-59C3-4555-B5D5-D76412665CD4}"/>
    <hyperlink ref="J1235" r:id="rId1727" xr:uid="{04467F84-FD4A-4C4F-9C86-E523B21DDA8F}"/>
    <hyperlink ref="M1235" r:id="rId1728" xr:uid="{CB3E16A8-7E47-4061-A233-6AF61CB764E1}"/>
    <hyperlink ref="S1235" r:id="rId1729" xr:uid="{529449C2-C12C-485F-8C53-CB0B5D546B25}"/>
    <hyperlink ref="U1235" r:id="rId1730" xr:uid="{310EB9B5-442B-42DD-BC6A-DA3079684A98}"/>
    <hyperlink ref="J1490" r:id="rId1731" xr:uid="{C85F697A-E6DB-4C47-81DC-00CA81381509}"/>
    <hyperlink ref="M1490" r:id="rId1732" xr:uid="{86736ECC-41FE-4D41-9077-D7E1B4CD00D0}"/>
    <hyperlink ref="J1743" r:id="rId1733" xr:uid="{C7991FB8-5217-497B-B10D-5663AAB005BA}"/>
    <hyperlink ref="M1743" r:id="rId1734" xr:uid="{A0EF08EE-9A30-48B3-821A-84B9B7778050}"/>
    <hyperlink ref="O1743" r:id="rId1735" xr:uid="{2080DB75-5782-4956-9DEB-53C215CE972D}"/>
    <hyperlink ref="S1743" r:id="rId1736" xr:uid="{490FDF5A-CD95-408B-9540-143C7FD34A00}"/>
    <hyperlink ref="U1743" r:id="rId1737" xr:uid="{2DE58861-B06A-4D15-A7F9-21D78E9E386E}"/>
    <hyperlink ref="W1743" r:id="rId1738" xr:uid="{87208520-E46F-4420-85D2-7B000CA48270}"/>
    <hyperlink ref="J1663" r:id="rId1739" xr:uid="{0A3AAC29-5C96-47A3-9899-AB2BDEFB2A6F}"/>
    <hyperlink ref="M1663" r:id="rId1740" xr:uid="{D3AF0A79-1312-4320-8DFD-AE3D52031D5C}"/>
    <hyperlink ref="S1663" r:id="rId1741" xr:uid="{B62CA347-CAEC-4CA4-AC65-F61AC50118F6}"/>
    <hyperlink ref="U1663" r:id="rId1742" xr:uid="{49E1B21A-0231-42BF-988F-EF71B5045F89}"/>
    <hyperlink ref="W1663" r:id="rId1743" xr:uid="{28A89720-0543-4B2D-BA25-FBD04FC6F075}"/>
    <hyperlink ref="J474" r:id="rId1744" xr:uid="{C730BA7B-0929-4EC3-B15B-07E10B2DFF6F}"/>
    <hyperlink ref="M474" r:id="rId1745" xr:uid="{A2866C13-7F48-4CC9-BBB9-53CFD9B06D04}"/>
    <hyperlink ref="S474" r:id="rId1746" xr:uid="{7E75D95D-9AEC-46F5-B3A3-AB02B2C87762}"/>
    <hyperlink ref="U474" r:id="rId1747" xr:uid="{761BEA14-089B-43BC-BDBB-36B3EB52B105}"/>
    <hyperlink ref="W474" r:id="rId1748" xr:uid="{D202D789-64DA-46F8-A3A9-97D12879E44B}"/>
    <hyperlink ref="J629" r:id="rId1749" xr:uid="{EED1E37F-9308-4CE7-8872-3F8C292E3469}"/>
    <hyperlink ref="S629" r:id="rId1750" location="pys" xr:uid="{2B4D3E44-A7AB-424D-B643-DD1A4EDD6290}"/>
    <hyperlink ref="U629" r:id="rId1751" location="pys" xr:uid="{90506A18-866F-44B4-9911-0A6AF203124F}"/>
    <hyperlink ref="W629" r:id="rId1752" location="pys" xr:uid="{2B8F4245-DF80-435D-ACB7-567072533E67}"/>
    <hyperlink ref="J1957" r:id="rId1753" xr:uid="{EA27B5A7-8990-457C-9ECC-28F1AB5EEA38}"/>
    <hyperlink ref="M1957" r:id="rId1754" xr:uid="{72DC0307-3C9D-4F16-B505-D745C4D90B78}"/>
    <hyperlink ref="J100" r:id="rId1755" xr:uid="{4042C1C3-A08B-4230-9977-D95D3F2EE25D}"/>
    <hyperlink ref="M100" r:id="rId1756" xr:uid="{8D729F90-1486-4806-909C-57BF3C0AAE69}"/>
    <hyperlink ref="J98" r:id="rId1757" xr:uid="{86FF8454-F262-4F47-A18A-B534E9EA1F89}"/>
    <hyperlink ref="M98" r:id="rId1758" xr:uid="{3A0D49CA-9A59-406A-9BCE-2A33A8D5033E}"/>
    <hyperlink ref="J462" r:id="rId1759" xr:uid="{6350FDCF-FFD0-4FE7-B252-EEAE2F31E5A0}"/>
    <hyperlink ref="M462" r:id="rId1760" xr:uid="{C3576246-8A6D-4627-B83A-4078167E53EE}"/>
    <hyperlink ref="O462" r:id="rId1761" xr:uid="{C34F5EDC-496B-4474-A2E5-FD6BC52538FD}"/>
    <hyperlink ref="S462" r:id="rId1762" xr:uid="{959DD9E7-20B5-4481-9952-D54C62DC2DB5}"/>
    <hyperlink ref="W462" r:id="rId1763" xr:uid="{FD9A080A-1B52-4D9F-A62B-4C1D9AB5BA54}"/>
    <hyperlink ref="J1492" r:id="rId1764" xr:uid="{A63F53AC-E041-4347-A71B-A46BDA86F706}"/>
    <hyperlink ref="M1492" r:id="rId1765" xr:uid="{63E4BBEB-6A7C-40AB-B889-C56A3AFE7360}"/>
    <hyperlink ref="O1492" r:id="rId1766" xr:uid="{2661318A-277A-4FD6-8052-CE50514E2BE5}"/>
    <hyperlink ref="S1492" r:id="rId1767" xr:uid="{0898577B-CF86-4BF0-9063-2B820DE21FAE}"/>
    <hyperlink ref="U1492" r:id="rId1768" xr:uid="{7916F8D5-189C-47DC-B5C4-95199C9259D3}"/>
    <hyperlink ref="W1492" r:id="rId1769" xr:uid="{0F7B74FB-1BAE-4B08-BC0F-F02918096410}"/>
    <hyperlink ref="J3" r:id="rId1770" xr:uid="{7F9B4363-F343-4ABA-A533-8DA70878AEEF}"/>
    <hyperlink ref="S3" r:id="rId1771" xr:uid="{FC5B4474-B70C-4248-8708-F063CA2B6EAA}"/>
    <hyperlink ref="W3" r:id="rId1772" xr:uid="{DE7EA034-3394-4926-AD51-B862619EC2D3}"/>
    <hyperlink ref="J16" r:id="rId1773" xr:uid="{5EAB58CC-B85B-4B31-93B3-9027576F7583}"/>
    <hyperlink ref="U16" r:id="rId1774" xr:uid="{A6145CD4-25E5-40E2-A9FB-2A5898395D36}"/>
    <hyperlink ref="W16" r:id="rId1775" xr:uid="{2AA97F66-EEE3-417A-A67C-C659E5C8B2A3}"/>
    <hyperlink ref="W36" r:id="rId1776" xr:uid="{89913513-3D71-4C3B-8885-FD37CE2FCA3F}"/>
    <hyperlink ref="U227" r:id="rId1777" xr:uid="{DEE3E45B-37C3-420F-834A-D31ABC88EBC8}"/>
    <hyperlink ref="U768" r:id="rId1778" xr:uid="{DA88B035-6187-43FE-93BB-AC1735FBB09C}"/>
    <hyperlink ref="U798" r:id="rId1779" xr:uid="{4B838DF5-53BB-4718-B545-DAECD7D40566}"/>
    <hyperlink ref="J867" r:id="rId1780" xr:uid="{D03CFDAB-0872-47EC-B710-2B5D8D452642}"/>
    <hyperlink ref="U867" r:id="rId1781" xr:uid="{7DDC917B-8B46-4DDA-8756-DE4CF70B1184}"/>
    <hyperlink ref="W867" r:id="rId1782" xr:uid="{6FF86919-4482-4EC9-B637-45A68B5BD830}"/>
    <hyperlink ref="J871" r:id="rId1783" xr:uid="{787F3F1A-61DF-41FC-946E-7AD09C14A2CE}"/>
    <hyperlink ref="M871" r:id="rId1784" xr:uid="{E00C1635-D95F-4A07-B44D-61A7254AB4EC}"/>
    <hyperlink ref="U871" r:id="rId1785" xr:uid="{858669E5-5074-4EE1-932E-5DC00E30FFB3}"/>
    <hyperlink ref="W871" r:id="rId1786" xr:uid="{9C00D3DF-DD86-4A4B-90A0-60C4FA0DF0C1}"/>
    <hyperlink ref="J876" r:id="rId1787" xr:uid="{8C1FDC74-8E4F-45D8-A5C4-B75802018EB2}"/>
    <hyperlink ref="M876" r:id="rId1788" xr:uid="{43510F1C-BC4C-4BB5-AA29-DD4B00308182}"/>
    <hyperlink ref="U876" r:id="rId1789" xr:uid="{E9DCF7D5-748E-44A8-AC9D-041F1F168EA9}"/>
    <hyperlink ref="W876" r:id="rId1790" xr:uid="{C4E9892F-26F7-4CB8-86CD-2FEDA4F4BC19}"/>
    <hyperlink ref="J880" r:id="rId1791" xr:uid="{869197AB-E084-4385-8229-8446EF8EA499}"/>
    <hyperlink ref="M880" r:id="rId1792" xr:uid="{15112D5D-71B7-44F3-B48B-5449052892E4}"/>
    <hyperlink ref="U880" r:id="rId1793" xr:uid="{38DFBF13-1746-438E-94EE-B64D6C8C737D}"/>
    <hyperlink ref="W880" r:id="rId1794" xr:uid="{9C86F4F0-9782-4CE6-B3BA-13399783E791}"/>
    <hyperlink ref="J884" r:id="rId1795" xr:uid="{1252C294-D2D0-42D9-B485-1B549B826D33}"/>
    <hyperlink ref="M884" r:id="rId1796" xr:uid="{843BF960-5E62-4394-831D-A0FB75C76DAF}"/>
    <hyperlink ref="U884" r:id="rId1797" xr:uid="{DE016A71-8784-4638-825E-77F5225A6815}"/>
    <hyperlink ref="W884" r:id="rId1798" xr:uid="{6E176EC4-A175-4AFB-BC06-8C8D053CF4E2}"/>
    <hyperlink ref="J893" r:id="rId1799" xr:uid="{0449D54C-4F2E-4FF3-B9C5-2D9420099A0C}"/>
    <hyperlink ref="M893" r:id="rId1800" xr:uid="{811D2119-051C-4A68-BEF2-A5DDD2FAE298}"/>
    <hyperlink ref="U893" r:id="rId1801" xr:uid="{FA4CF2D5-4294-4396-B5FD-12D60DEAD389}"/>
    <hyperlink ref="W893" r:id="rId1802" xr:uid="{098A0F55-01F7-4AC2-B7A9-11A34EEC7D2A}"/>
    <hyperlink ref="J896" r:id="rId1803" xr:uid="{26035365-CB0B-4E4A-BAEA-4EED1481ADB5}"/>
    <hyperlink ref="M896" r:id="rId1804" xr:uid="{DE6F3BD4-0E5F-4F25-9261-AF738F3AD98F}"/>
    <hyperlink ref="U896" r:id="rId1805" xr:uid="{20392E11-4636-44EA-859A-F712FB5A0FDA}"/>
    <hyperlink ref="W896" r:id="rId1806" xr:uid="{3CA5DFDD-7F17-4096-8546-5D18E4DFF821}"/>
    <hyperlink ref="U978" r:id="rId1807" xr:uid="{AFAE1AFF-CC9E-42CD-985C-1391323C1D65}"/>
    <hyperlink ref="U1022" r:id="rId1808" xr:uid="{7D190E60-E65D-49FF-A28F-6A048F7D1EDE}"/>
    <hyperlink ref="U1214" r:id="rId1809" xr:uid="{E632E9AA-1A83-47A1-A8D2-EA236818BD67}"/>
    <hyperlink ref="U1494" r:id="rId1810" xr:uid="{BE92F64B-63E2-4F09-86E0-4EF6C5D616C2}"/>
    <hyperlink ref="J737" r:id="rId1811" xr:uid="{F89BA564-1159-4FFD-8E4A-20B4EF0DBD96}"/>
    <hyperlink ref="M737" r:id="rId1812" xr:uid="{D4DA7338-957D-4983-A052-7A5969514473}"/>
    <hyperlink ref="J1579" r:id="rId1813" xr:uid="{81E78D5C-449D-44A4-9DB6-242620A8C60A}"/>
    <hyperlink ref="M1579" r:id="rId1814" xr:uid="{C648E826-4774-4190-AFCC-2E107FE5C1B1}"/>
    <hyperlink ref="J903" r:id="rId1815" xr:uid="{AB11827D-7589-4A1A-83EC-04B59EDC0295}"/>
    <hyperlink ref="M903" r:id="rId1816" xr:uid="{AA9BE8D6-2D11-4FE5-9287-B8D64185E783}"/>
    <hyperlink ref="J1443" r:id="rId1817" xr:uid="{9E3240A5-E8E9-44BD-B628-47C3EDCE76C0}"/>
    <hyperlink ref="M1443" r:id="rId1818" xr:uid="{17DA530C-ADC5-484B-91FA-021BC94DF0B0}"/>
    <hyperlink ref="J589" r:id="rId1819" xr:uid="{4F699B2D-FE46-4673-81F1-924DDD4EC13D}"/>
    <hyperlink ref="M589" r:id="rId1820" xr:uid="{17411310-EADB-497F-A02F-E7231059E1D4}"/>
    <hyperlink ref="O589" r:id="rId1821" location="OpenAccessPublication" xr:uid="{5A0D6617-3578-42CB-AA53-56268563532F}"/>
    <hyperlink ref="S589" r:id="rId1822" location="OpenResearchPolicy" xr:uid="{C1CAE658-F29B-48EA-A646-FBF4430D8A21}"/>
    <hyperlink ref="U589" r:id="rId1823" location="NoPriorPub" xr:uid="{AB08653F-B7C6-4071-A6A1-8B78EEF810B8}"/>
    <hyperlink ref="J1401" r:id="rId1824" xr:uid="{8AD34807-865C-4E51-996F-3BBA2520C0CA}"/>
    <hyperlink ref="M1401" r:id="rId1825" xr:uid="{621742AE-58C7-4356-86A2-BE08995B4182}"/>
    <hyperlink ref="S1401" r:id="rId1826" xr:uid="{71F9F319-6AEC-4032-975C-125D541B57CF}"/>
    <hyperlink ref="U1401" r:id="rId1827" xr:uid="{DCCAB545-53F6-49A2-A55B-9367E2215EE7}"/>
    <hyperlink ref="W1401" r:id="rId1828" xr:uid="{5E89A052-D86B-4209-93F3-5EC17BF73776}"/>
    <hyperlink ref="J643" r:id="rId1829" xr:uid="{183CBA61-DC5B-484E-B50F-3DA806ADA9F2}"/>
    <hyperlink ref="S643" r:id="rId1830" xr:uid="{0D889990-BE8A-4D56-8F89-58E6A533E8E9}"/>
    <hyperlink ref="W643" r:id="rId1831" xr:uid="{234FC394-E729-49A1-983F-C33ECEFE4AC1}"/>
    <hyperlink ref="U643" r:id="rId1832" xr:uid="{83B43454-F6FE-491E-BECD-FF2C2DDDA874}"/>
    <hyperlink ref="J709" r:id="rId1833" xr:uid="{0DC01982-A56D-4EB7-86FA-5C6C7A96A88E}"/>
    <hyperlink ref="M709" r:id="rId1834" xr:uid="{7C70B5DC-4659-4FF7-957F-10D2D2C1F9FF}"/>
    <hyperlink ref="O709" r:id="rId1835" xr:uid="{9A243794-C581-4952-8073-F616C8D80991}"/>
    <hyperlink ref="J1268" r:id="rId1836" xr:uid="{950FC2EC-A5DD-479E-96CD-9F6974E0529D}"/>
    <hyperlink ref="J1766" r:id="rId1837" xr:uid="{19370238-D0FA-427C-81C9-B819B334DD54}"/>
    <hyperlink ref="J1618" r:id="rId1838" xr:uid="{537EDBAA-201A-4066-9D25-6D5B85A376A0}"/>
    <hyperlink ref="M1618" r:id="rId1839" xr:uid="{505D5A9A-1A55-445A-A285-91A26E13E1AF}"/>
    <hyperlink ref="J99" r:id="rId1840" xr:uid="{A8D6D1B1-AFEA-4E34-AE64-9E4121F23EC2}"/>
    <hyperlink ref="M99" r:id="rId1841" xr:uid="{ECCB0BC7-444A-4F6E-AF48-182AC91F4DE9}"/>
    <hyperlink ref="J151" r:id="rId1842" xr:uid="{13B9D232-2119-43CD-AB04-8C16DFBE1D80}"/>
    <hyperlink ref="M151" r:id="rId1843" xr:uid="{D82FB993-A467-480D-85BD-2B700BE1E228}"/>
    <hyperlink ref="S151" r:id="rId1844" xr:uid="{AA103C3B-A8B7-4B1C-8925-E432D21E526E}"/>
    <hyperlink ref="J575" r:id="rId1845" xr:uid="{37D1F1A8-8B47-45F7-B74D-07D5629FBA5C}"/>
    <hyperlink ref="W575" r:id="rId1846" location="pys" xr:uid="{9AB9A869-6054-4CE9-9BC0-4CA51CA0A9CF}"/>
    <hyperlink ref="J38" r:id="rId1847" xr:uid="{A01BDE64-B0E1-45BC-9EB4-62F914F85F16}"/>
    <hyperlink ref="M38" r:id="rId1848" xr:uid="{56BF0DAE-811F-490D-BFEB-30208B88091B}"/>
    <hyperlink ref="J48" r:id="rId1849" xr:uid="{64B0E1E6-8B44-4BEB-A039-B927FAFAFADA}"/>
    <hyperlink ref="M48" r:id="rId1850" xr:uid="{169F3C92-384B-4E9B-B0C7-52063A9FC35F}"/>
    <hyperlink ref="J1725" r:id="rId1851" xr:uid="{29BB33E9-E5C5-4961-BC3C-B7A452A303C1}"/>
    <hyperlink ref="M1725" r:id="rId1852" xr:uid="{D71CCBF5-4243-4FC4-87A0-A6D7105BBF97}"/>
    <hyperlink ref="S1725" r:id="rId1853" location="2" xr:uid="{3BFA4BC1-6360-44C3-A5A3-BF7CE14F5D5C}"/>
    <hyperlink ref="U1725" r:id="rId1854" location="2" xr:uid="{8F792CD5-C730-4863-A132-9CEB04CD9815}"/>
    <hyperlink ref="W1725" r:id="rId1855" location="2" xr:uid="{C8AE7F82-5558-47E8-9C07-99674B0B2BB6}"/>
    <hyperlink ref="O751" r:id="rId1856" xr:uid="{752F8FCE-A99C-464E-839F-E6A7504A1D34}"/>
    <hyperlink ref="S751" r:id="rId1857" xr:uid="{AF164775-9E5C-4358-ACF1-C068F1D18357}"/>
    <hyperlink ref="U751" r:id="rId1858" xr:uid="{D78C2BC4-D623-4554-A62E-963A4B20A3A1}"/>
    <hyperlink ref="W751" r:id="rId1859" xr:uid="{7520BA2B-6599-47A4-9436-A7F06F7DEB93}"/>
    <hyperlink ref="O1402" r:id="rId1860" xr:uid="{2FA8EA34-B944-480A-9FEA-8B30545002B4}"/>
    <hyperlink ref="S1402" r:id="rId1861" xr:uid="{429B7789-558D-48B1-A0A8-BA40806DA6FF}"/>
    <hyperlink ref="W1402" r:id="rId1862" xr:uid="{6604432A-F661-4C28-BFB8-49E774D7116E}"/>
    <hyperlink ref="J1954" r:id="rId1863" xr:uid="{AE5A3AE4-A04E-48B7-9240-F6F66DF5353B}"/>
    <hyperlink ref="M1954" r:id="rId1864" xr:uid="{CFEB6FFA-5EA7-4DAB-879A-BEC362046F8E}"/>
    <hyperlink ref="S1954" r:id="rId1865" xr:uid="{23DD7FB1-37D7-49A8-91FB-0DFD20A79C52}"/>
    <hyperlink ref="U1954" r:id="rId1866" xr:uid="{5051689A-1766-4434-8BD6-2F672D0F73FD}"/>
    <hyperlink ref="W1954" r:id="rId1867" xr:uid="{3440692F-CF1F-4EC1-B54B-2F55D985278A}"/>
    <hyperlink ref="O903" r:id="rId1868" xr:uid="{95AA5B74-29C8-47B7-A5CD-60E990BBB8A4}"/>
    <hyperlink ref="J343" r:id="rId1869" xr:uid="{7BEBF560-1AE7-4827-B8FA-BDA3B6E2D3BF}"/>
    <hyperlink ref="M343" r:id="rId1870" xr:uid="{EDD5FDAF-BE7E-47B2-A17D-4D1AF4DB74C2}"/>
    <hyperlink ref="S343" r:id="rId1871" xr:uid="{2F6CAB66-80B4-45AF-BA0F-685997B3AF67}"/>
    <hyperlink ref="W343" r:id="rId1872" xr:uid="{8F4A22B0-D4E5-4355-95EB-D461A9FC7528}"/>
    <hyperlink ref="U343" r:id="rId1873" xr:uid="{9F8875B9-70C1-42E6-BC9E-96DFA3887003}"/>
    <hyperlink ref="J1735" r:id="rId1874" xr:uid="{55BCFAC2-5DD3-4F45-8AFD-F658AF2FE072}"/>
    <hyperlink ref="M1735" r:id="rId1875" xr:uid="{932D8A84-BE6F-4F26-9F41-3EC3F681EAD3}"/>
    <hyperlink ref="J1827" r:id="rId1876" xr:uid="{84FB3AAF-AA1F-48B6-9488-D8979640D277}"/>
    <hyperlink ref="M1827" r:id="rId1877" xr:uid="{D6A49B31-173B-497F-BBFB-3C0BA1C252EE}"/>
    <hyperlink ref="O1365" r:id="rId1878" xr:uid="{ACFFFE03-27F2-4635-80BE-09710C113711}"/>
    <hyperlink ref="O1218" r:id="rId1879" xr:uid="{D80D31E7-4EA8-4890-AD3F-78544BC269CE}"/>
    <hyperlink ref="J237" r:id="rId1880" xr:uid="{83BECF30-6801-4312-B36A-CF3E33D75A24}"/>
    <hyperlink ref="M237" r:id="rId1881" xr:uid="{F975192C-1A59-46D2-9425-22FBF5F13F22}"/>
    <hyperlink ref="J1302" r:id="rId1882" xr:uid="{E85339AE-77F8-4EC8-B572-B55ACF3255D8}"/>
    <hyperlink ref="J395" r:id="rId1883" xr:uid="{C47E09CC-1E26-4CF4-9070-E524633D22F7}"/>
    <hyperlink ref="M395" r:id="rId1884" xr:uid="{1272AA55-0828-4A8E-AB74-E0CF43FD9FFE}"/>
    <hyperlink ref="O395" r:id="rId1885" xr:uid="{E8218D3F-8D78-4B2B-A826-8569F997BE79}"/>
    <hyperlink ref="S395" r:id="rId1886" xr:uid="{5A0DCB2B-87E6-46F8-9DB4-832874F61366}"/>
    <hyperlink ref="U395" r:id="rId1887" xr:uid="{16B50A84-4138-4D66-8143-8A84F95008B1}"/>
    <hyperlink ref="W395" r:id="rId1888" xr:uid="{41E9DD52-FC74-4064-82FC-7A5C9CFD195E}"/>
    <hyperlink ref="J1491" r:id="rId1889" xr:uid="{B36A6D3A-C596-4CA8-94CA-D4AF011BA4A5}"/>
    <hyperlink ref="J1852" r:id="rId1890" xr:uid="{7E15B081-3DF7-438E-9076-7E3B6996D7BF}"/>
    <hyperlink ref="M1852" r:id="rId1891" xr:uid="{98D57910-4E45-4122-A978-03EC3ADD4FE3}"/>
    <hyperlink ref="J403" r:id="rId1892" xr:uid="{A1933B8A-F729-4763-8C52-1B133DBE4751}"/>
    <hyperlink ref="M403" r:id="rId1893" xr:uid="{4E50F25F-2786-49AC-A806-5897F491C8CB}"/>
    <hyperlink ref="O403" r:id="rId1894" xr:uid="{BE2610E2-1E80-4D6D-ACA0-292DBD19D69C}"/>
    <hyperlink ref="S403" r:id="rId1895" xr:uid="{B3971216-CB95-423E-9F59-F38F202AA07C}"/>
    <hyperlink ref="U403" r:id="rId1896" xr:uid="{D72FFFD1-CED2-42C3-9A71-A3EF099943A6}"/>
    <hyperlink ref="W403" r:id="rId1897" xr:uid="{2E91463A-BCC5-402C-8F0A-6D604D579C34}"/>
    <hyperlink ref="J733" r:id="rId1898" xr:uid="{48E99876-1D5A-4072-9039-0EE7E09262CF}"/>
    <hyperlink ref="M733" r:id="rId1899" xr:uid="{83133835-8BAE-45D0-8707-C428DCDC00A0}"/>
    <hyperlink ref="M1491" r:id="rId1900" xr:uid="{25699A22-0C20-4798-AE0D-6E7A8BB8DA93}"/>
    <hyperlink ref="W1491" r:id="rId1901" xr:uid="{705DF47F-2B3D-4E46-93F8-F8D0F3E4D88B}"/>
    <hyperlink ref="J1974" r:id="rId1902" xr:uid="{77228238-D0ED-487D-A4D0-A4F87294CF82}"/>
    <hyperlink ref="M1974" r:id="rId1903" xr:uid="{C0EAA728-5A50-42FE-8176-3911433D722B}"/>
    <hyperlink ref="O1974" r:id="rId1904" xr:uid="{083586BD-B927-4675-A138-EB12A308D05C}"/>
    <hyperlink ref="J347" r:id="rId1905" xr:uid="{0590B0D6-92A5-49BE-B8D7-13052708A27B}"/>
    <hyperlink ref="M347" r:id="rId1906" xr:uid="{5AA5BF58-167B-4EA8-9998-A53E8E8101B4}"/>
    <hyperlink ref="J136" r:id="rId1907" xr:uid="{26E3DCC0-96B2-45FA-9F2A-F2BEC33B3A01}"/>
    <hyperlink ref="M136" r:id="rId1908" xr:uid="{AF09D3BA-D0A8-4090-B1BF-EFCBE44A077C}"/>
    <hyperlink ref="U136" r:id="rId1909" xr:uid="{59EFE3DF-57DD-47B6-A68F-429EEFD62A4D}"/>
    <hyperlink ref="J902" r:id="rId1910" xr:uid="{9339E9E2-2E64-4B75-953F-89F2F9981C17}"/>
    <hyperlink ref="M902" r:id="rId1911" xr:uid="{6B4FE2C2-0BE3-4798-97BD-D991CC6E30F6}"/>
    <hyperlink ref="O902" r:id="rId1912" xr:uid="{901F9130-EAFB-4D5C-B2D8-1B5E625C7659}"/>
    <hyperlink ref="S902" r:id="rId1913" xr:uid="{17B8D704-9911-4738-9F59-EF77377FF380}"/>
    <hyperlink ref="U902" r:id="rId1914" xr:uid="{C568D587-53C7-4AFC-A05C-D2A11D6C60E6}"/>
    <hyperlink ref="W902" r:id="rId1915" xr:uid="{FCE9FAD9-62D6-49B3-9041-205148F3BCCC}"/>
    <hyperlink ref="J595" r:id="rId1916" xr:uid="{0F3E0E23-215D-4505-80AF-0A6BFAE4F3A1}"/>
    <hyperlink ref="M595" r:id="rId1917" xr:uid="{946F45C7-5C46-4AC3-A842-548DB551307B}"/>
    <hyperlink ref="O595" r:id="rId1918" xr:uid="{A4FA6210-399C-49C7-94A7-1E1AE08F117A}"/>
    <hyperlink ref="S595" r:id="rId1919" xr:uid="{A575AF1A-642A-4562-9F57-6DF6F7E9172B}"/>
    <hyperlink ref="U595" r:id="rId1920" xr:uid="{08CA7EA8-4D9C-4FD0-AAE5-A2552E1076B9}"/>
    <hyperlink ref="W595" r:id="rId1921" xr:uid="{12F8FD5C-2E35-4714-8E79-251A420A761C}"/>
    <hyperlink ref="J1195" r:id="rId1922" xr:uid="{07D06DD6-F797-40D7-BAAB-15AF13F0896F}"/>
    <hyperlink ref="M1195" r:id="rId1923" xr:uid="{F74FE503-DC38-4DC5-9507-0ECB2E2E1645}"/>
  </hyperlinks>
  <pageMargins left="0.7" right="0.7" top="0.75" bottom="0.75" header="0.3" footer="0.3"/>
  <pageSetup paperSize="9" orientation="portrait" horizontalDpi="1200" verticalDpi="1200" r:id="rId192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ffb974-11cd-4b2c-a9ad-86803ed55a90" xsi:nil="true"/>
    <lcf76f155ced4ddcb4097134ff3c332f xmlns="f13098cb-fac0-45ed-a49b-bc83bd443e9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92C623CFC3D9488B3E3B3AA2067E2C" ma:contentTypeVersion="20" ma:contentTypeDescription="Create a new document." ma:contentTypeScope="" ma:versionID="3b34937d71182def75fc6bf7f08683c8">
  <xsd:schema xmlns:xsd="http://www.w3.org/2001/XMLSchema" xmlns:xs="http://www.w3.org/2001/XMLSchema" xmlns:p="http://schemas.microsoft.com/office/2006/metadata/properties" xmlns:ns1="http://schemas.microsoft.com/sharepoint/v3" xmlns:ns2="f13098cb-fac0-45ed-a49b-bc83bd443e9f" xmlns:ns3="ebffb974-11cd-4b2c-a9ad-86803ed55a90" targetNamespace="http://schemas.microsoft.com/office/2006/metadata/properties" ma:root="true" ma:fieldsID="1d1b89db1194d5e8ee98e322b474ac3f" ns1:_="" ns2:_="" ns3:_="">
    <xsd:import namespace="http://schemas.microsoft.com/sharepoint/v3"/>
    <xsd:import namespace="f13098cb-fac0-45ed-a49b-bc83bd443e9f"/>
    <xsd:import namespace="ebffb974-11cd-4b2c-a9ad-86803ed55a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3098cb-fac0-45ed-a49b-bc83bd443e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7414def-154c-4d25-b3bb-ada854694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fb974-11cd-4b2c-a9ad-86803ed55a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ea7edb2-0d0d-4a0e-afff-f3f9bca3a155}" ma:internalName="TaxCatchAll" ma:showField="CatchAllData" ma:web="ebffb974-11cd-4b2c-a9ad-86803ed55a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F49003-AA52-4890-A466-91B7A633CEA7}">
  <ds:schemaRefs>
    <ds:schemaRef ds:uri="http://schemas.openxmlformats.org/package/2006/metadata/core-properties"/>
    <ds:schemaRef ds:uri="http://schemas.microsoft.com/office/2006/documentManagement/types"/>
    <ds:schemaRef ds:uri="http://schemas.microsoft.com/sharepoint/v3"/>
    <ds:schemaRef ds:uri="ebffb974-11cd-4b2c-a9ad-86803ed55a90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f13098cb-fac0-45ed-a49b-bc83bd443e9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578D3E-3E3B-47E9-B83B-7498837C1C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E7A846-FE7B-46F8-AC4D-E61A6173E2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13098cb-fac0-45ed-a49b-bc83bd443e9f"/>
    <ds:schemaRef ds:uri="ebffb974-11cd-4b2c-a9ad-86803ed55a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Journal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Akibov, Ruslan</dc:creator>
  <cp:keywords/>
  <dc:description/>
  <cp:lastModifiedBy>Seymour, Helen</cp:lastModifiedBy>
  <cp:revision/>
  <dcterms:created xsi:type="dcterms:W3CDTF">2022-10-13T14:24:34Z</dcterms:created>
  <dcterms:modified xsi:type="dcterms:W3CDTF">2026-01-09T11:10:48Z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0x010100DF92C623CFC3D9488B3E3B3AA2067E2C</vt:lpwstr>
  </property>
  <property fmtid="{D5CDD505-2E9C-101B-9397-08002B2CF9AE}" pid="3" name="MediaServiceImageTags">
    <vt:lpwstr/>
  </property>
</Properties>
</file>